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1" autoFilterDateGrouping="1"/>
  </bookViews>
  <sheets>
    <sheet xmlns:r="http://schemas.openxmlformats.org/officeDocument/2006/relationships" name="Guide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Matrix" sheetId="3" state="visible" r:id="rId3"/>
    <sheet xmlns:r="http://schemas.openxmlformats.org/officeDocument/2006/relationships" name="Risks" sheetId="4" state="visible" r:id="rId4"/>
    <sheet xmlns:r="http://schemas.openxmlformats.org/officeDocument/2006/relationships" name="Assumptions" sheetId="5" state="visible" r:id="rId5"/>
    <sheet xmlns:r="http://schemas.openxmlformats.org/officeDocument/2006/relationships" name="Issues" sheetId="6" state="visible" r:id="rId6"/>
    <sheet xmlns:r="http://schemas.openxmlformats.org/officeDocument/2006/relationships" name="Dependencies" sheetId="7" state="visible" r:id="rId7"/>
    <sheet xmlns:r="http://schemas.openxmlformats.org/officeDocument/2006/relationships" name="Actions" sheetId="8" state="visible" r:id="rId8"/>
  </sheets>
  <definedNames>
    <definedName name="_xlnm.Print_Area" localSheetId="1">'Dashboard'!$A$1:$C$12</definedName>
    <definedName name="_xlnm.Print_Area" localSheetId="2">'Matrix'!$A$1:$G$16</definedName>
    <definedName name="_xlnm._FilterDatabase" localSheetId="3" hidden="1">'Risks'!$A$1:$L$25</definedName>
    <definedName name="_xlnm.Print_Titles" localSheetId="3">'Risks'!$1:$1</definedName>
    <definedName name="_xlnm.Print_Area" localSheetId="3">'Risks'!$A$1:$L$25</definedName>
    <definedName name="_xlnm._FilterDatabase" localSheetId="4" hidden="1">'Assumptions'!$A$1:$H$23</definedName>
    <definedName name="_xlnm.Print_Titles" localSheetId="4">'Assumptions'!$1:$1</definedName>
    <definedName name="_xlnm.Print_Area" localSheetId="4">'Assumptions'!$A$1:$H$23</definedName>
    <definedName name="_xlnm._FilterDatabase" localSheetId="5" hidden="1">'Issues'!$A$1:$I$23</definedName>
    <definedName name="_xlnm.Print_Titles" localSheetId="5">'Issues'!$1:$1</definedName>
    <definedName name="_xlnm.Print_Area" localSheetId="5">'Issues'!$A$1:$I$23</definedName>
    <definedName name="_xlnm._FilterDatabase" localSheetId="6" hidden="1">'Dependencies'!$A$1:$H$23</definedName>
    <definedName name="_xlnm.Print_Titles" localSheetId="6">'Dependencies'!$1:$1</definedName>
    <definedName name="_xlnm.Print_Area" localSheetId="6">'Dependencies'!$A$1:$H$23</definedName>
    <definedName name="_xlnm._FilterDatabase" localSheetId="7" hidden="1">'Actions'!$A$1:$H$23</definedName>
    <definedName name="_xlnm.Print_Titles" localSheetId="7">'Actions'!$1:$1</definedName>
    <definedName name="_xlnm.Print_Area" localSheetId="7">'Actions'!$A$1:$H$23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14">
    <font>
      <name val="Calibri"/>
      <family val="2"/>
      <color theme="1"/>
      <sz val="11"/>
      <scheme val="minor"/>
    </font>
    <font>
      <name val="Calibri"/>
      <b val="1"/>
      <color rgb="0016150F"/>
      <sz val="16"/>
    </font>
    <font>
      <name val="Calibri"/>
      <color rgb="006B6560"/>
      <sz val="11"/>
    </font>
    <font>
      <name val="Consolas"/>
      <i val="1"/>
      <color rgb="006B6560"/>
      <sz val="9"/>
    </font>
    <font>
      <name val="Calibri"/>
      <b val="1"/>
      <color rgb="00FFFFFF"/>
      <sz val="10"/>
    </font>
    <font>
      <name val="Calibri"/>
      <color rgb="0016150F"/>
      <sz val="10"/>
    </font>
    <font>
      <name val="Calibri"/>
      <i val="1"/>
      <color rgb="006B6560"/>
      <sz val="10"/>
    </font>
    <font>
      <name val="Calibri"/>
      <color rgb="0016150F"/>
      <sz val="11"/>
    </font>
    <font>
      <name val="Calibri"/>
      <b val="1"/>
      <color rgb="00C0472B"/>
      <sz val="14"/>
    </font>
    <font>
      <name val="Calibri"/>
      <b val="1"/>
      <color rgb="0016150F"/>
      <sz val="15"/>
    </font>
    <font>
      <name val="Calibri"/>
      <b val="1"/>
      <color rgb="006B6560"/>
      <sz val="10"/>
    </font>
    <font>
      <name val="Calibri"/>
      <b val="1"/>
      <color rgb="00FFFFFF"/>
    </font>
    <font>
      <name val="Calibri"/>
      <b val="1"/>
      <color rgb="0016150F"/>
      <sz val="12"/>
    </font>
    <font>
      <name val="Calibri"/>
      <color rgb="006B6560"/>
      <sz val="10"/>
    </font>
  </fonts>
  <fills count="6">
    <fill>
      <patternFill/>
    </fill>
    <fill>
      <patternFill patternType="gray125"/>
    </fill>
    <fill>
      <patternFill patternType="solid">
        <fgColor rgb="0016150F"/>
      </patternFill>
    </fill>
    <fill>
      <patternFill patternType="solid">
        <fgColor rgb="00D8E8D0"/>
      </patternFill>
    </fill>
    <fill>
      <patternFill patternType="solid">
        <fgColor rgb="00F3E2C2"/>
      </patternFill>
    </fill>
    <fill>
      <patternFill patternType="solid">
        <fgColor rgb="00F6CFCB"/>
      </patternFill>
    </fill>
  </fills>
  <borders count="2">
    <border>
      <left/>
      <right/>
      <top/>
      <bottom/>
      <diagonal/>
    </border>
    <border>
      <left style="thin">
        <color rgb="00D9D3C9"/>
      </left>
      <right style="thin">
        <color rgb="00D9D3C9"/>
      </right>
      <top style="thin">
        <color rgb="00D9D3C9"/>
      </top>
      <bottom style="thin">
        <color rgb="00D9D3C9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vertical="top" wrapText="1"/>
    </xf>
    <xf numFmtId="0" fontId="3" fillId="0" borderId="0" pivotButton="0" quotePrefix="0" xfId="0"/>
    <xf numFmtId="0" fontId="6" fillId="0" borderId="0" pivotButton="0" quotePrefix="0" xfId="0"/>
    <xf numFmtId="0" fontId="7" fillId="0" borderId="0" applyAlignment="1" pivotButton="0" quotePrefix="0" xfId="0">
      <alignment vertical="center"/>
    </xf>
    <xf numFmtId="0" fontId="8" fillId="0" borderId="1" applyAlignment="1" pivotButton="0" quotePrefix="0" xfId="0">
      <alignment horizontal="center" vertical="center"/>
    </xf>
    <xf numFmtId="0" fontId="9" fillId="0" borderId="0" pivotButton="0" quotePrefix="0" xfId="0"/>
    <xf numFmtId="0" fontId="10" fillId="0" borderId="0" pivotButton="0" quotePrefix="0" xfId="0"/>
    <xf numFmtId="0" fontId="11" fillId="2" borderId="0" applyAlignment="1" pivotButton="0" quotePrefix="0" xfId="0">
      <alignment horizontal="center"/>
    </xf>
    <xf numFmtId="0" fontId="12" fillId="3" borderId="1" applyAlignment="1" pivotButton="0" quotePrefix="0" xfId="0">
      <alignment horizontal="center" vertical="center"/>
    </xf>
    <xf numFmtId="0" fontId="12" fillId="4" borderId="1" applyAlignment="1" pivotButton="0" quotePrefix="0" xfId="0">
      <alignment horizontal="center" vertical="center"/>
    </xf>
    <xf numFmtId="0" fontId="12" fillId="5" borderId="1" applyAlignment="1" pivotButton="0" quotePrefix="0" xfId="0">
      <alignment horizontal="center" vertical="center"/>
    </xf>
    <xf numFmtId="0" fontId="0" fillId="5" borderId="1" pivotButton="0" quotePrefix="0" xfId="0"/>
    <xf numFmtId="0" fontId="13" fillId="0" borderId="0" pivotButton="0" quotePrefix="0" xfId="0"/>
    <xf numFmtId="0" fontId="0" fillId="4" borderId="1" pivotButton="0" quotePrefix="0" xfId="0"/>
    <xf numFmtId="0" fontId="0" fillId="3" borderId="1" pivotButton="0" quotePrefix="0" xfId="0"/>
    <xf numFmtId="0" fontId="4" fillId="2" borderId="1" applyAlignment="1" pivotButton="0" quotePrefix="0" xfId="0">
      <alignment vertical="center" wrapText="1"/>
    </xf>
    <xf numFmtId="0" fontId="5" fillId="0" borderId="1" applyAlignment="1" applyProtection="1" pivotButton="0" quotePrefix="0" xfId="0">
      <alignment vertical="top" wrapText="1"/>
      <protection locked="0" hidden="0"/>
    </xf>
    <xf numFmtId="164" fontId="5" fillId="0" borderId="1" applyAlignment="1" applyProtection="1" pivotButton="0" quotePrefix="0" xfId="0">
      <alignment vertical="top" wrapText="1"/>
      <protection locked="0" hidden="0"/>
    </xf>
  </cellXfs>
  <cellStyles count="1">
    <cellStyle name="Normal" xfId="0" builtinId="0" hidden="0"/>
  </cellStyles>
  <dxfs count="3">
    <dxf>
      <font>
        <b val="1"/>
        <color rgb="00C0472B"/>
      </font>
    </dxf>
    <dxf>
      <fill>
        <patternFill patternType="solid">
          <fgColor rgb="00F6CFCB"/>
        </patternFill>
      </fill>
    </dxf>
    <dxf>
      <fill>
        <patternFill patternType="solid">
          <fgColor rgb="00F3E2C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6150F"/>
    <outlinePr summaryBelow="1" summaryRight="1"/>
    <pageSetUpPr/>
  </sheetPr>
  <dimension ref="A1:A14"/>
  <sheetViews>
    <sheetView workbookViewId="0">
      <selection activeCell="A1" sqref="A1"/>
    </sheetView>
  </sheetViews>
  <sheetFormatPr baseColWidth="8" defaultRowHeight="15"/>
  <cols>
    <col width="110" customWidth="1" min="1" max="1"/>
  </cols>
  <sheetData>
    <row r="1">
      <c r="A1" s="1" t="inlineStr">
        <is>
          <t>RAID and Actions log</t>
        </is>
      </c>
    </row>
    <row r="3" ht="28" customHeight="1">
      <c r="A3" s="2" t="inlineStr">
        <is>
          <t>•  One tab per log, each with the columns that log actually needs.</t>
        </is>
      </c>
    </row>
    <row r="4" ht="28" customHeight="1">
      <c r="A4" s="2" t="inlineStr">
        <is>
          <t>•  Risks: things that might happen. Score = probability x impact. Response: Avoid, Reduce, Transfer or Accept.</t>
        </is>
      </c>
    </row>
    <row r="5" ht="28" customHeight="1">
      <c r="A5" s="2" t="inlineStr">
        <is>
          <t>•  Assumptions: things taken as true. Each has a validate-by date; an invalid assumption becomes a risk or an issue.</t>
        </is>
      </c>
    </row>
    <row r="6" ht="28" customHeight="1">
      <c r="A6" s="2" t="inlineStr">
        <is>
          <t>•  Issues: things that have happened and need resolving now.</t>
        </is>
      </c>
    </row>
    <row r="7" ht="28" customHeight="1">
      <c r="A7" s="2" t="inlineStr">
        <is>
          <t>•  Dependencies: things you need from, or owe to, someone else.</t>
        </is>
      </c>
    </row>
    <row r="8" ht="28" customHeight="1">
      <c r="A8" s="2" t="inlineStr">
        <is>
          <t>•  Actions: who is doing what by when.</t>
        </is>
      </c>
    </row>
    <row r="9" ht="28" customHeight="1">
      <c r="A9" s="2" t="inlineStr">
        <is>
          <t>•  Dashboard and Matrix update themselves from the logs — read-only views, nothing to fill in.</t>
        </is>
      </c>
    </row>
    <row r="10" ht="28" customHeight="1">
      <c r="A10" s="2" t="inlineStr">
        <is>
          <t>•  Cells with a due or target date turn red automatically when the date has passed and the item is still open.</t>
        </is>
      </c>
    </row>
    <row r="11" ht="28" customHeight="1">
      <c r="A11" s="2" t="inlineStr">
        <is>
          <t>•  Dropdowns carry industry-standard options. Adapt the columns and options to your engagement.</t>
        </is>
      </c>
    </row>
    <row r="14">
      <c r="A14" s="3" t="inlineStr">
        <is>
          <t>A free tool from The Honest Programme  ·  alkarakas.com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C0472B"/>
    <outlinePr summaryBelow="1" summaryRight="1"/>
    <pageSetUpPr fitToPage="1"/>
  </sheetPr>
  <dimension ref="A1:C13"/>
  <sheetViews>
    <sheetView workbookViewId="0">
      <selection activeCell="A1" sqref="A1"/>
    </sheetView>
  </sheetViews>
  <sheetFormatPr baseColWidth="8" defaultRowHeight="15"/>
  <cols>
    <col width="40" customWidth="1" min="1" max="1"/>
    <col width="12" customWidth="1" min="2" max="2"/>
    <col width="60" customWidth="1" min="3" max="3"/>
  </cols>
  <sheetData>
    <row r="1">
      <c r="A1" s="1" t="inlineStr">
        <is>
          <t>RAID at a glance</t>
        </is>
      </c>
    </row>
    <row r="2">
      <c r="A2" s="4" t="inlineStr">
        <is>
          <t>Live counts from the logs. Nothing to fill in here.</t>
        </is>
      </c>
    </row>
    <row r="4" ht="26" customHeight="1">
      <c r="A4" s="5" t="inlineStr">
        <is>
          <t>Open risks</t>
        </is>
      </c>
      <c r="B4" s="6">
        <f>COUNTIF(Risks!$L$2:$L$25,"Open")</f>
        <v/>
      </c>
      <c r="C4" s="4" t="inlineStr">
        <is>
          <t>Status = Open on the Risks tab</t>
        </is>
      </c>
    </row>
    <row r="5" ht="26" customHeight="1">
      <c r="A5" s="5" t="inlineStr">
        <is>
          <t>Risks being mitigated</t>
        </is>
      </c>
      <c r="B5" s="6">
        <f>COUNTIF(Risks!$L$2:$L$25,"Mitigating")</f>
        <v/>
      </c>
      <c r="C5" s="4" t="inlineStr"/>
    </row>
    <row r="6" ht="26" customHeight="1">
      <c r="A6" s="5" t="inlineStr">
        <is>
          <t>High-severity risks (score &gt;= 15)</t>
        </is>
      </c>
      <c r="B6" s="6">
        <f>COUNTIF(Risks!$F$2:$F$25,"&gt;=15")</f>
        <v/>
      </c>
      <c r="C6" s="4" t="inlineStr">
        <is>
          <t>These need a named owner and a date</t>
        </is>
      </c>
    </row>
    <row r="7" ht="26" customHeight="1">
      <c r="A7" s="5" t="inlineStr">
        <is>
          <t>Open assumptions still to validate</t>
        </is>
      </c>
      <c r="B7" s="6">
        <f>COUNTIF(Assumptions!$G$2:$G$23,"Open")</f>
        <v/>
      </c>
      <c r="C7" s="4" t="inlineStr"/>
    </row>
    <row r="8" ht="26" customHeight="1">
      <c r="A8" s="5" t="inlineStr">
        <is>
          <t>Open issues</t>
        </is>
      </c>
      <c r="B8" s="6">
        <f>COUNTIF(Issues!$I$2:$I$23,"Open")+COUNTIF(Issues!$I$2:$I$23,"In progress")</f>
        <v/>
      </c>
      <c r="C8" s="4" t="inlineStr">
        <is>
          <t>Open or in progress</t>
        </is>
      </c>
    </row>
    <row r="9" ht="26" customHeight="1">
      <c r="A9" s="5" t="inlineStr">
        <is>
          <t>Dependencies at risk or late</t>
        </is>
      </c>
      <c r="B9" s="6">
        <f>COUNTIF(Dependencies!$G$2:$G$23,"At risk")+COUNTIF(Dependencies!$G$2:$G$23,"Late")</f>
        <v/>
      </c>
      <c r="C9" s="4" t="inlineStr"/>
    </row>
    <row r="10" ht="26" customHeight="1">
      <c r="A10" s="5" t="inlineStr">
        <is>
          <t>Open actions</t>
        </is>
      </c>
      <c r="B10" s="6">
        <f>COUNTIF(Actions!$G$2:$G$23,"Open")+COUNTIF(Actions!$G$2:$G$23,"In progress")</f>
        <v/>
      </c>
      <c r="C10" s="4" t="inlineStr"/>
    </row>
    <row r="11" ht="26" customHeight="1">
      <c r="A11" s="5" t="inlineStr">
        <is>
          <t>Overdue items across all logs</t>
        </is>
      </c>
      <c r="B11" s="6">
        <f>SUMPRODUCT((Risks!$J$2:$J$25&lt;&gt;"")*(Risks!$J$2:$J$25&lt;TODAY())*(Risks!$L$2:$L$25&lt;&gt;"Closed"))+SUMPRODUCT((Issues!$G$2:$G$23&lt;&gt;"")*(Issues!$G$2:$G$23&lt;TODAY())*(Issues!$I$2:$I$23&lt;&gt;"Resolved"))+SUMPRODUCT((Actions!$E$2:$E$23&lt;&gt;"")*(Actions!$E$2:$E$23&lt;TODAY())*(Actions!$G$2:$G$23&lt;&gt;"Done"))</f>
        <v/>
      </c>
      <c r="C11" s="4" t="inlineStr">
        <is>
          <t>Anything past its date and still open — chase these first</t>
        </is>
      </c>
    </row>
    <row r="13">
      <c r="A13" s="3" t="inlineStr">
        <is>
          <t>A free tool from The Honest Programme  ·  alkarakas.com</t>
        </is>
      </c>
    </row>
  </sheetData>
  <sheetProtection selectLockedCells="0" selectUnlockedCells="0" sheet="1" objects="0" insertRows="0" insertHyperlinks="1" autoFilter="0" scenarios="0" formatColumns="0" deleteColumns="0" insertColumns="0" pivotTables="1" deleteRows="0" formatCells="0" formatRows="0" sort="0"/>
  <mergeCells count="1">
    <mergeCell ref="A13:C13"/>
  </mergeCells>
  <conditionalFormatting sqref="B4:B11">
    <cfRule type="expression" priority="1" dxfId="0">
      <formula>B4&gt;0</formula>
    </cfRule>
  </conditionalFormatting>
  <pageMargins left="0.4" right="0.4" top="0.6" bottom="0.6" header="0.5" footer="0.5"/>
  <pageSetup orientation="portrait" fitToHeight="0" fitToWidth="1"/>
  <headerFooter>
    <oddHeader/>
    <oddFooter>&amp;L&amp;"Consolas"&amp;8 A free tool from The Honest Programme  ·  alkarakas.com&amp;R&amp;8 Page &amp;P of &amp;N</oddFooter>
    <evenHeader/>
    <evenFooter/>
    <firstHeader/>
    <firstFooter/>
  </headerFooter>
</worksheet>
</file>

<file path=xl/worksheets/sheet3.xml><?xml version="1.0" encoding="utf-8"?>
<worksheet xmlns="http://schemas.openxmlformats.org/spreadsheetml/2006/main">
  <sheetPr>
    <tabColor rgb="00C0472B"/>
    <outlinePr summaryBelow="1" summaryRight="1"/>
    <pageSetUpPr fitToPage="1"/>
  </sheetPr>
  <dimension ref="A1:G17"/>
  <sheetViews>
    <sheetView workbookViewId="0">
      <selection activeCell="A1" sqref="A1"/>
    </sheetView>
  </sheetViews>
  <sheetFormatPr baseColWidth="8" defaultRowHeight="15"/>
  <cols>
    <col width="12" customWidth="1" min="1" max="1"/>
    <col width="6" customWidth="1" min="2" max="2"/>
    <col width="6" customWidth="1" min="3" max="3"/>
    <col width="6" customWidth="1" min="4" max="4"/>
    <col width="6" customWidth="1" min="5" max="5"/>
    <col width="6" customWidth="1" min="6" max="6"/>
    <col width="6" customWidth="1" min="7" max="7"/>
  </cols>
  <sheetData>
    <row r="1">
      <c r="A1" s="7" t="inlineStr">
        <is>
          <t>Risk matrix (probability x impact)</t>
        </is>
      </c>
    </row>
    <row r="2">
      <c r="A2" s="4" t="inlineStr">
        <is>
          <t>How many live risks fall in each cell, pulled from the Risks tab. Red = act now.</t>
        </is>
      </c>
    </row>
    <row r="4">
      <c r="B4" s="8" t="inlineStr">
        <is>
          <t>Impact -&gt;</t>
        </is>
      </c>
    </row>
    <row r="5">
      <c r="C5" s="9" t="n">
        <v>1</v>
      </c>
      <c r="D5" s="9" t="n">
        <v>2</v>
      </c>
      <c r="E5" s="9" t="n">
        <v>3</v>
      </c>
      <c r="F5" s="9" t="n">
        <v>4</v>
      </c>
      <c r="G5" s="9" t="n">
        <v>5</v>
      </c>
    </row>
    <row r="6">
      <c r="A6" s="8" t="inlineStr">
        <is>
          <t>Probability</t>
        </is>
      </c>
      <c r="B6" s="9" t="n">
        <v>5</v>
      </c>
      <c r="C6" s="10">
        <f>COUNTIFS(Risks!$D$2:$D$25,"5*",Risks!$E$2:$E$25,"1*")</f>
        <v/>
      </c>
      <c r="D6" s="11">
        <f>COUNTIFS(Risks!$D$2:$D$25,"5*",Risks!$E$2:$E$25,"2*")</f>
        <v/>
      </c>
      <c r="E6" s="12">
        <f>COUNTIFS(Risks!$D$2:$D$25,"5*",Risks!$E$2:$E$25,"3*")</f>
        <v/>
      </c>
      <c r="F6" s="12">
        <f>COUNTIFS(Risks!$D$2:$D$25,"5*",Risks!$E$2:$E$25,"4*")</f>
        <v/>
      </c>
      <c r="G6" s="12">
        <f>COUNTIFS(Risks!$D$2:$D$25,"5*",Risks!$E$2:$E$25,"5*")</f>
        <v/>
      </c>
    </row>
    <row r="7">
      <c r="B7" s="9" t="n">
        <v>4</v>
      </c>
      <c r="C7" s="10">
        <f>COUNTIFS(Risks!$D$2:$D$25,"4*",Risks!$E$2:$E$25,"1*")</f>
        <v/>
      </c>
      <c r="D7" s="11">
        <f>COUNTIFS(Risks!$D$2:$D$25,"4*",Risks!$E$2:$E$25,"2*")</f>
        <v/>
      </c>
      <c r="E7" s="11">
        <f>COUNTIFS(Risks!$D$2:$D$25,"4*",Risks!$E$2:$E$25,"3*")</f>
        <v/>
      </c>
      <c r="F7" s="12">
        <f>COUNTIFS(Risks!$D$2:$D$25,"4*",Risks!$E$2:$E$25,"4*")</f>
        <v/>
      </c>
      <c r="G7" s="12">
        <f>COUNTIFS(Risks!$D$2:$D$25,"4*",Risks!$E$2:$E$25,"5*")</f>
        <v/>
      </c>
    </row>
    <row r="8">
      <c r="B8" s="9" t="n">
        <v>3</v>
      </c>
      <c r="C8" s="10">
        <f>COUNTIFS(Risks!$D$2:$D$25,"3*",Risks!$E$2:$E$25,"1*")</f>
        <v/>
      </c>
      <c r="D8" s="10">
        <f>COUNTIFS(Risks!$D$2:$D$25,"3*",Risks!$E$2:$E$25,"2*")</f>
        <v/>
      </c>
      <c r="E8" s="11">
        <f>COUNTIFS(Risks!$D$2:$D$25,"3*",Risks!$E$2:$E$25,"3*")</f>
        <v/>
      </c>
      <c r="F8" s="11">
        <f>COUNTIFS(Risks!$D$2:$D$25,"3*",Risks!$E$2:$E$25,"4*")</f>
        <v/>
      </c>
      <c r="G8" s="12">
        <f>COUNTIFS(Risks!$D$2:$D$25,"3*",Risks!$E$2:$E$25,"5*")</f>
        <v/>
      </c>
    </row>
    <row r="9">
      <c r="B9" s="9" t="n">
        <v>2</v>
      </c>
      <c r="C9" s="10">
        <f>COUNTIFS(Risks!$D$2:$D$25,"2*",Risks!$E$2:$E$25,"1*")</f>
        <v/>
      </c>
      <c r="D9" s="10">
        <f>COUNTIFS(Risks!$D$2:$D$25,"2*",Risks!$E$2:$E$25,"2*")</f>
        <v/>
      </c>
      <c r="E9" s="10">
        <f>COUNTIFS(Risks!$D$2:$D$25,"2*",Risks!$E$2:$E$25,"3*")</f>
        <v/>
      </c>
      <c r="F9" s="11">
        <f>COUNTIFS(Risks!$D$2:$D$25,"2*",Risks!$E$2:$E$25,"4*")</f>
        <v/>
      </c>
      <c r="G9" s="11">
        <f>COUNTIFS(Risks!$D$2:$D$25,"2*",Risks!$E$2:$E$25,"5*")</f>
        <v/>
      </c>
    </row>
    <row r="10">
      <c r="B10" s="9" t="n">
        <v>1</v>
      </c>
      <c r="C10" s="10">
        <f>COUNTIFS(Risks!$D$2:$D$25,"1*",Risks!$E$2:$E$25,"1*")</f>
        <v/>
      </c>
      <c r="D10" s="10">
        <f>COUNTIFS(Risks!$D$2:$D$25,"1*",Risks!$E$2:$E$25,"2*")</f>
        <v/>
      </c>
      <c r="E10" s="10">
        <f>COUNTIFS(Risks!$D$2:$D$25,"1*",Risks!$E$2:$E$25,"3*")</f>
        <v/>
      </c>
      <c r="F10" s="10">
        <f>COUNTIFS(Risks!$D$2:$D$25,"1*",Risks!$E$2:$E$25,"4*")</f>
        <v/>
      </c>
      <c r="G10" s="10">
        <f>COUNTIFS(Risks!$D$2:$D$25,"1*",Risks!$E$2:$E$25,"5*")</f>
        <v/>
      </c>
    </row>
    <row r="13">
      <c r="B13" s="13" t="inlineStr"/>
      <c r="C13" s="14" t="inlineStr">
        <is>
          <t>Score 15-25: act now</t>
        </is>
      </c>
    </row>
    <row r="14">
      <c r="B14" s="15" t="inlineStr"/>
      <c r="C14" s="14" t="inlineStr">
        <is>
          <t>Score 8-12: manage</t>
        </is>
      </c>
    </row>
    <row r="15">
      <c r="B15" s="16" t="inlineStr"/>
      <c r="C15" s="14" t="inlineStr">
        <is>
          <t>Score 1-6: monitor</t>
        </is>
      </c>
    </row>
    <row r="17">
      <c r="A17" s="3" t="inlineStr">
        <is>
          <t>A free tool from The Honest Programme  ·  alkarakas.com</t>
        </is>
      </c>
    </row>
  </sheetData>
  <sheetProtection selectLockedCells="0" selectUnlockedCells="0" sheet="1" objects="0" insertRows="0" insertHyperlinks="1" autoFilter="0" scenarios="0" formatColumns="0" deleteColumns="0" insertColumns="0" pivotTables="1" deleteRows="0" formatCells="0" formatRows="0" sort="0"/>
  <mergeCells count="1">
    <mergeCell ref="A17:G17"/>
  </mergeCells>
  <pageMargins left="0.4" right="0.4" top="0.6" bottom="0.6" header="0.5" footer="0.5"/>
  <pageSetup orientation="portrait" fitToHeight="0" fitToWidth="1"/>
  <headerFooter>
    <oddHeader/>
    <oddFooter>&amp;L&amp;"Consolas"&amp;8 A free tool from The Honest Programme  ·  alkarakas.com&amp;R&amp;8 Page &amp;P of &amp;N</oddFooter>
    <evenHeader/>
    <evenFooter/>
    <firstHeader/>
    <firstFooter/>
  </headerFooter>
</worksheet>
</file>

<file path=xl/worksheets/sheet4.xml><?xml version="1.0" encoding="utf-8"?>
<worksheet xmlns="http://schemas.openxmlformats.org/spreadsheetml/2006/main">
  <sheetPr>
    <tabColor rgb="00C0472B"/>
    <outlinePr summaryBelow="1" summaryRight="1"/>
    <pageSetUpPr fitToPage="1"/>
  </sheetPr>
  <dimension ref="A1:L2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8" customWidth="1" min="1" max="1"/>
    <col width="46" customWidth="1" min="2" max="2"/>
    <col width="13" customWidth="1" min="3" max="3"/>
    <col width="16" customWidth="1" min="4" max="4"/>
    <col width="16" customWidth="1" min="5" max="5"/>
    <col width="8" customWidth="1" min="6" max="6"/>
    <col width="12" customWidth="1" min="7" max="7"/>
    <col width="12" customWidth="1" min="8" max="8"/>
    <col width="13" customWidth="1" min="9" max="9"/>
    <col width="13" customWidth="1" min="10" max="10"/>
    <col width="40" customWidth="1" min="11" max="11"/>
    <col width="13" customWidth="1" min="12" max="12"/>
  </cols>
  <sheetData>
    <row r="1" ht="30" customHeight="1">
      <c r="A1" s="17" t="inlineStr">
        <is>
          <t>ID</t>
        </is>
      </c>
      <c r="B1" s="17" t="inlineStr">
        <is>
          <t>Risk (cause -&gt; event -&gt; effect)</t>
        </is>
      </c>
      <c r="C1" s="17" t="inlineStr">
        <is>
          <t>Category</t>
        </is>
      </c>
      <c r="D1" s="17" t="inlineStr">
        <is>
          <t>Probability</t>
        </is>
      </c>
      <c r="E1" s="17" t="inlineStr">
        <is>
          <t>Impact</t>
        </is>
      </c>
      <c r="F1" s="17" t="inlineStr">
        <is>
          <t>Score</t>
        </is>
      </c>
      <c r="G1" s="17" t="inlineStr">
        <is>
          <t>Response</t>
        </is>
      </c>
      <c r="H1" s="17" t="inlineStr">
        <is>
          <t>Owner</t>
        </is>
      </c>
      <c r="I1" s="17" t="inlineStr">
        <is>
          <t>Raised</t>
        </is>
      </c>
      <c r="J1" s="17" t="inlineStr">
        <is>
          <t>Target date</t>
        </is>
      </c>
      <c r="K1" s="17" t="inlineStr">
        <is>
          <t>Mitigation / action</t>
        </is>
      </c>
      <c r="L1" s="17" t="inlineStr">
        <is>
          <t>Status</t>
        </is>
      </c>
    </row>
    <row r="2" ht="30" customHeight="1">
      <c r="A2" s="18" t="inlineStr">
        <is>
          <t>R-01</t>
        </is>
      </c>
      <c r="B2" s="18" t="inlineStr">
        <is>
          <t>Vendor has not confirmed build-phase availability, so the integration could slip and delay go-live</t>
        </is>
      </c>
      <c r="C2" s="18" t="inlineStr">
        <is>
          <t>Supplier</t>
        </is>
      </c>
      <c r="D2" s="18" t="inlineStr">
        <is>
          <t>4 Likely</t>
        </is>
      </c>
      <c r="E2" s="18" t="inlineStr">
        <is>
          <t>4 Major</t>
        </is>
      </c>
      <c r="F2" s="18">
        <f>IF(AND(D2&lt;&gt;"",E2&lt;&gt;""),LEFT(D2,1)*LEFT(E2,1),"")</f>
        <v/>
      </c>
      <c r="G2" s="18" t="inlineStr">
        <is>
          <t>Reduce</t>
        </is>
      </c>
      <c r="H2" s="18" t="inlineStr">
        <is>
          <t>PM</t>
        </is>
      </c>
      <c r="I2" s="19" t="n">
        <v>46174</v>
      </c>
      <c r="J2" s="19" t="n">
        <v>46157</v>
      </c>
      <c r="K2" s="18" t="inlineStr">
        <is>
          <t>Line up a second vendor; weekly check-in until confirmed</t>
        </is>
      </c>
      <c r="L2" s="18" t="inlineStr">
        <is>
          <t>Open</t>
        </is>
      </c>
    </row>
    <row r="3" ht="30" customHeight="1">
      <c r="A3" s="18" t="inlineStr">
        <is>
          <t>R-02</t>
        </is>
      </c>
      <c r="B3" s="18" t="inlineStr">
        <is>
          <t>Scope is expanding faster than the team can absorb, risking budget overrun</t>
        </is>
      </c>
      <c r="C3" s="18" t="inlineStr">
        <is>
          <t>Scope</t>
        </is>
      </c>
      <c r="D3" s="18" t="inlineStr">
        <is>
          <t>3 Possible</t>
        </is>
      </c>
      <c r="E3" s="18" t="inlineStr">
        <is>
          <t>4 Major</t>
        </is>
      </c>
      <c r="F3" s="18">
        <f>IF(AND(D3&lt;&gt;"",E3&lt;&gt;""),LEFT(D3,1)*LEFT(E3,1),"")</f>
        <v/>
      </c>
      <c r="G3" s="18" t="inlineStr">
        <is>
          <t>Reduce</t>
        </is>
      </c>
      <c r="H3" s="18" t="inlineStr">
        <is>
          <t>Sponsor</t>
        </is>
      </c>
      <c r="I3" s="19" t="n">
        <v>46183</v>
      </c>
      <c r="J3" s="19" t="n">
        <v>46264</v>
      </c>
      <c r="K3" s="18" t="inlineStr">
        <is>
          <t>Tighten change control; re-baseline at next gate</t>
        </is>
      </c>
      <c r="L3" s="18" t="inlineStr">
        <is>
          <t>Mitigating</t>
        </is>
      </c>
    </row>
    <row r="4" ht="30" customHeight="1">
      <c r="A4" s="18" t="inlineStr"/>
      <c r="B4" s="18" t="inlineStr"/>
      <c r="C4" s="18" t="inlineStr"/>
      <c r="D4" s="18" t="inlineStr"/>
      <c r="E4" s="18" t="inlineStr"/>
      <c r="F4" s="18">
        <f>IF(AND(D4&lt;&gt;"",E4&lt;&gt;""),LEFT(D4,1)*LEFT(E4,1),"")</f>
        <v/>
      </c>
      <c r="G4" s="18" t="inlineStr"/>
      <c r="H4" s="18" t="inlineStr"/>
      <c r="I4" s="19" t="inlineStr"/>
      <c r="J4" s="19" t="inlineStr"/>
      <c r="K4" s="18" t="inlineStr"/>
      <c r="L4" s="18" t="inlineStr"/>
    </row>
    <row r="5" ht="30" customHeight="1">
      <c r="A5" s="18" t="inlineStr"/>
      <c r="B5" s="18" t="inlineStr"/>
      <c r="C5" s="18" t="inlineStr"/>
      <c r="D5" s="18" t="inlineStr"/>
      <c r="E5" s="18" t="inlineStr"/>
      <c r="F5" s="18">
        <f>IF(AND(D5&lt;&gt;"",E5&lt;&gt;""),LEFT(D5,1)*LEFT(E5,1),"")</f>
        <v/>
      </c>
      <c r="G5" s="18" t="inlineStr"/>
      <c r="H5" s="18" t="inlineStr"/>
      <c r="I5" s="19" t="inlineStr"/>
      <c r="J5" s="19" t="inlineStr"/>
      <c r="K5" s="18" t="inlineStr"/>
      <c r="L5" s="18" t="inlineStr"/>
    </row>
    <row r="6" ht="30" customHeight="1">
      <c r="A6" s="18" t="inlineStr"/>
      <c r="B6" s="18" t="inlineStr"/>
      <c r="C6" s="18" t="inlineStr"/>
      <c r="D6" s="18" t="inlineStr"/>
      <c r="E6" s="18" t="inlineStr"/>
      <c r="F6" s="18">
        <f>IF(AND(D6&lt;&gt;"",E6&lt;&gt;""),LEFT(D6,1)*LEFT(E6,1),"")</f>
        <v/>
      </c>
      <c r="G6" s="18" t="inlineStr"/>
      <c r="H6" s="18" t="inlineStr"/>
      <c r="I6" s="19" t="inlineStr"/>
      <c r="J6" s="19" t="inlineStr"/>
      <c r="K6" s="18" t="inlineStr"/>
      <c r="L6" s="18" t="inlineStr"/>
    </row>
    <row r="7" ht="30" customHeight="1">
      <c r="A7" s="18" t="inlineStr"/>
      <c r="B7" s="18" t="inlineStr"/>
      <c r="C7" s="18" t="inlineStr"/>
      <c r="D7" s="18" t="inlineStr"/>
      <c r="E7" s="18" t="inlineStr"/>
      <c r="F7" s="18">
        <f>IF(AND(D7&lt;&gt;"",E7&lt;&gt;""),LEFT(D7,1)*LEFT(E7,1),"")</f>
        <v/>
      </c>
      <c r="G7" s="18" t="inlineStr"/>
      <c r="H7" s="18" t="inlineStr"/>
      <c r="I7" s="19" t="inlineStr"/>
      <c r="J7" s="19" t="inlineStr"/>
      <c r="K7" s="18" t="inlineStr"/>
      <c r="L7" s="18" t="inlineStr"/>
    </row>
    <row r="8" ht="30" customHeight="1">
      <c r="A8" s="18" t="inlineStr"/>
      <c r="B8" s="18" t="inlineStr"/>
      <c r="C8" s="18" t="inlineStr"/>
      <c r="D8" s="18" t="inlineStr"/>
      <c r="E8" s="18" t="inlineStr"/>
      <c r="F8" s="18">
        <f>IF(AND(D8&lt;&gt;"",E8&lt;&gt;""),LEFT(D8,1)*LEFT(E8,1),"")</f>
        <v/>
      </c>
      <c r="G8" s="18" t="inlineStr"/>
      <c r="H8" s="18" t="inlineStr"/>
      <c r="I8" s="19" t="inlineStr"/>
      <c r="J8" s="19" t="inlineStr"/>
      <c r="K8" s="18" t="inlineStr"/>
      <c r="L8" s="18" t="inlineStr"/>
    </row>
    <row r="9" ht="30" customHeight="1">
      <c r="A9" s="18" t="inlineStr"/>
      <c r="B9" s="18" t="inlineStr"/>
      <c r="C9" s="18" t="inlineStr"/>
      <c r="D9" s="18" t="inlineStr"/>
      <c r="E9" s="18" t="inlineStr"/>
      <c r="F9" s="18">
        <f>IF(AND(D9&lt;&gt;"",E9&lt;&gt;""),LEFT(D9,1)*LEFT(E9,1),"")</f>
        <v/>
      </c>
      <c r="G9" s="18" t="inlineStr"/>
      <c r="H9" s="18" t="inlineStr"/>
      <c r="I9" s="19" t="inlineStr"/>
      <c r="J9" s="19" t="inlineStr"/>
      <c r="K9" s="18" t="inlineStr"/>
      <c r="L9" s="18" t="inlineStr"/>
    </row>
    <row r="10" ht="30" customHeight="1">
      <c r="A10" s="18" t="inlineStr"/>
      <c r="B10" s="18" t="inlineStr"/>
      <c r="C10" s="18" t="inlineStr"/>
      <c r="D10" s="18" t="inlineStr"/>
      <c r="E10" s="18" t="inlineStr"/>
      <c r="F10" s="18">
        <f>IF(AND(D10&lt;&gt;"",E10&lt;&gt;""),LEFT(D10,1)*LEFT(E10,1),"")</f>
        <v/>
      </c>
      <c r="G10" s="18" t="inlineStr"/>
      <c r="H10" s="18" t="inlineStr"/>
      <c r="I10" s="19" t="inlineStr"/>
      <c r="J10" s="19" t="inlineStr"/>
      <c r="K10" s="18" t="inlineStr"/>
      <c r="L10" s="18" t="inlineStr"/>
    </row>
    <row r="11" ht="30" customHeight="1">
      <c r="A11" s="18" t="inlineStr"/>
      <c r="B11" s="18" t="inlineStr"/>
      <c r="C11" s="18" t="inlineStr"/>
      <c r="D11" s="18" t="inlineStr"/>
      <c r="E11" s="18" t="inlineStr"/>
      <c r="F11" s="18">
        <f>IF(AND(D11&lt;&gt;"",E11&lt;&gt;""),LEFT(D11,1)*LEFT(E11,1),"")</f>
        <v/>
      </c>
      <c r="G11" s="18" t="inlineStr"/>
      <c r="H11" s="18" t="inlineStr"/>
      <c r="I11" s="19" t="inlineStr"/>
      <c r="J11" s="19" t="inlineStr"/>
      <c r="K11" s="18" t="inlineStr"/>
      <c r="L11" s="18" t="inlineStr"/>
    </row>
    <row r="12" ht="30" customHeight="1">
      <c r="A12" s="18" t="inlineStr"/>
      <c r="B12" s="18" t="inlineStr"/>
      <c r="C12" s="18" t="inlineStr"/>
      <c r="D12" s="18" t="inlineStr"/>
      <c r="E12" s="18" t="inlineStr"/>
      <c r="F12" s="18">
        <f>IF(AND(D12&lt;&gt;"",E12&lt;&gt;""),LEFT(D12,1)*LEFT(E12,1),"")</f>
        <v/>
      </c>
      <c r="G12" s="18" t="inlineStr"/>
      <c r="H12" s="18" t="inlineStr"/>
      <c r="I12" s="19" t="inlineStr"/>
      <c r="J12" s="19" t="inlineStr"/>
      <c r="K12" s="18" t="inlineStr"/>
      <c r="L12" s="18" t="inlineStr"/>
    </row>
    <row r="13" ht="30" customHeight="1">
      <c r="A13" s="18" t="inlineStr"/>
      <c r="B13" s="18" t="inlineStr"/>
      <c r="C13" s="18" t="inlineStr"/>
      <c r="D13" s="18" t="inlineStr"/>
      <c r="E13" s="18" t="inlineStr"/>
      <c r="F13" s="18">
        <f>IF(AND(D13&lt;&gt;"",E13&lt;&gt;""),LEFT(D13,1)*LEFT(E13,1),"")</f>
        <v/>
      </c>
      <c r="G13" s="18" t="inlineStr"/>
      <c r="H13" s="18" t="inlineStr"/>
      <c r="I13" s="19" t="inlineStr"/>
      <c r="J13" s="19" t="inlineStr"/>
      <c r="K13" s="18" t="inlineStr"/>
      <c r="L13" s="18" t="inlineStr"/>
    </row>
    <row r="14" ht="30" customHeight="1">
      <c r="A14" s="18" t="inlineStr"/>
      <c r="B14" s="18" t="inlineStr"/>
      <c r="C14" s="18" t="inlineStr"/>
      <c r="D14" s="18" t="inlineStr"/>
      <c r="E14" s="18" t="inlineStr"/>
      <c r="F14" s="18">
        <f>IF(AND(D14&lt;&gt;"",E14&lt;&gt;""),LEFT(D14,1)*LEFT(E14,1),"")</f>
        <v/>
      </c>
      <c r="G14" s="18" t="inlineStr"/>
      <c r="H14" s="18" t="inlineStr"/>
      <c r="I14" s="19" t="inlineStr"/>
      <c r="J14" s="19" t="inlineStr"/>
      <c r="K14" s="18" t="inlineStr"/>
      <c r="L14" s="18" t="inlineStr"/>
    </row>
    <row r="15" ht="30" customHeight="1">
      <c r="A15" s="18" t="inlineStr"/>
      <c r="B15" s="18" t="inlineStr"/>
      <c r="C15" s="18" t="inlineStr"/>
      <c r="D15" s="18" t="inlineStr"/>
      <c r="E15" s="18" t="inlineStr"/>
      <c r="F15" s="18">
        <f>IF(AND(D15&lt;&gt;"",E15&lt;&gt;""),LEFT(D15,1)*LEFT(E15,1),"")</f>
        <v/>
      </c>
      <c r="G15" s="18" t="inlineStr"/>
      <c r="H15" s="18" t="inlineStr"/>
      <c r="I15" s="19" t="inlineStr"/>
      <c r="J15" s="19" t="inlineStr"/>
      <c r="K15" s="18" t="inlineStr"/>
      <c r="L15" s="18" t="inlineStr"/>
    </row>
    <row r="16" ht="30" customHeight="1">
      <c r="A16" s="18" t="inlineStr"/>
      <c r="B16" s="18" t="inlineStr"/>
      <c r="C16" s="18" t="inlineStr"/>
      <c r="D16" s="18" t="inlineStr"/>
      <c r="E16" s="18" t="inlineStr"/>
      <c r="F16" s="18">
        <f>IF(AND(D16&lt;&gt;"",E16&lt;&gt;""),LEFT(D16,1)*LEFT(E16,1),"")</f>
        <v/>
      </c>
      <c r="G16" s="18" t="inlineStr"/>
      <c r="H16" s="18" t="inlineStr"/>
      <c r="I16" s="19" t="inlineStr"/>
      <c r="J16" s="19" t="inlineStr"/>
      <c r="K16" s="18" t="inlineStr"/>
      <c r="L16" s="18" t="inlineStr"/>
    </row>
    <row r="17" ht="30" customHeight="1">
      <c r="A17" s="18" t="inlineStr"/>
      <c r="B17" s="18" t="inlineStr"/>
      <c r="C17" s="18" t="inlineStr"/>
      <c r="D17" s="18" t="inlineStr"/>
      <c r="E17" s="18" t="inlineStr"/>
      <c r="F17" s="18">
        <f>IF(AND(D17&lt;&gt;"",E17&lt;&gt;""),LEFT(D17,1)*LEFT(E17,1),"")</f>
        <v/>
      </c>
      <c r="G17" s="18" t="inlineStr"/>
      <c r="H17" s="18" t="inlineStr"/>
      <c r="I17" s="19" t="inlineStr"/>
      <c r="J17" s="19" t="inlineStr"/>
      <c r="K17" s="18" t="inlineStr"/>
      <c r="L17" s="18" t="inlineStr"/>
    </row>
    <row r="18" ht="30" customHeight="1">
      <c r="A18" s="18" t="inlineStr"/>
      <c r="B18" s="18" t="inlineStr"/>
      <c r="C18" s="18" t="inlineStr"/>
      <c r="D18" s="18" t="inlineStr"/>
      <c r="E18" s="18" t="inlineStr"/>
      <c r="F18" s="18">
        <f>IF(AND(D18&lt;&gt;"",E18&lt;&gt;""),LEFT(D18,1)*LEFT(E18,1),"")</f>
        <v/>
      </c>
      <c r="G18" s="18" t="inlineStr"/>
      <c r="H18" s="18" t="inlineStr"/>
      <c r="I18" s="19" t="inlineStr"/>
      <c r="J18" s="19" t="inlineStr"/>
      <c r="K18" s="18" t="inlineStr"/>
      <c r="L18" s="18" t="inlineStr"/>
    </row>
    <row r="19" ht="30" customHeight="1">
      <c r="A19" s="18" t="inlineStr"/>
      <c r="B19" s="18" t="inlineStr"/>
      <c r="C19" s="18" t="inlineStr"/>
      <c r="D19" s="18" t="inlineStr"/>
      <c r="E19" s="18" t="inlineStr"/>
      <c r="F19" s="18">
        <f>IF(AND(D19&lt;&gt;"",E19&lt;&gt;""),LEFT(D19,1)*LEFT(E19,1),"")</f>
        <v/>
      </c>
      <c r="G19" s="18" t="inlineStr"/>
      <c r="H19" s="18" t="inlineStr"/>
      <c r="I19" s="19" t="inlineStr"/>
      <c r="J19" s="19" t="inlineStr"/>
      <c r="K19" s="18" t="inlineStr"/>
      <c r="L19" s="18" t="inlineStr"/>
    </row>
    <row r="20" ht="30" customHeight="1">
      <c r="A20" s="18" t="inlineStr"/>
      <c r="B20" s="18" t="inlineStr"/>
      <c r="C20" s="18" t="inlineStr"/>
      <c r="D20" s="18" t="inlineStr"/>
      <c r="E20" s="18" t="inlineStr"/>
      <c r="F20" s="18">
        <f>IF(AND(D20&lt;&gt;"",E20&lt;&gt;""),LEFT(D20,1)*LEFT(E20,1),"")</f>
        <v/>
      </c>
      <c r="G20" s="18" t="inlineStr"/>
      <c r="H20" s="18" t="inlineStr"/>
      <c r="I20" s="19" t="inlineStr"/>
      <c r="J20" s="19" t="inlineStr"/>
      <c r="K20" s="18" t="inlineStr"/>
      <c r="L20" s="18" t="inlineStr"/>
    </row>
    <row r="21" ht="30" customHeight="1">
      <c r="A21" s="18" t="inlineStr"/>
      <c r="B21" s="18" t="inlineStr"/>
      <c r="C21" s="18" t="inlineStr"/>
      <c r="D21" s="18" t="inlineStr"/>
      <c r="E21" s="18" t="inlineStr"/>
      <c r="F21" s="18">
        <f>IF(AND(D21&lt;&gt;"",E21&lt;&gt;""),LEFT(D21,1)*LEFT(E21,1),"")</f>
        <v/>
      </c>
      <c r="G21" s="18" t="inlineStr"/>
      <c r="H21" s="18" t="inlineStr"/>
      <c r="I21" s="19" t="inlineStr"/>
      <c r="J21" s="19" t="inlineStr"/>
      <c r="K21" s="18" t="inlineStr"/>
      <c r="L21" s="18" t="inlineStr"/>
    </row>
    <row r="22" ht="30" customHeight="1">
      <c r="A22" s="18" t="inlineStr"/>
      <c r="B22" s="18" t="inlineStr"/>
      <c r="C22" s="18" t="inlineStr"/>
      <c r="D22" s="18" t="inlineStr"/>
      <c r="E22" s="18" t="inlineStr"/>
      <c r="F22" s="18">
        <f>IF(AND(D22&lt;&gt;"",E22&lt;&gt;""),LEFT(D22,1)*LEFT(E22,1),"")</f>
        <v/>
      </c>
      <c r="G22" s="18" t="inlineStr"/>
      <c r="H22" s="18" t="inlineStr"/>
      <c r="I22" s="19" t="inlineStr"/>
      <c r="J22" s="19" t="inlineStr"/>
      <c r="K22" s="18" t="inlineStr"/>
      <c r="L22" s="18" t="inlineStr"/>
    </row>
    <row r="23" ht="30" customHeight="1">
      <c r="A23" s="18" t="inlineStr"/>
      <c r="B23" s="18" t="inlineStr"/>
      <c r="C23" s="18" t="inlineStr"/>
      <c r="D23" s="18" t="inlineStr"/>
      <c r="E23" s="18" t="inlineStr"/>
      <c r="F23" s="18">
        <f>IF(AND(D23&lt;&gt;"",E23&lt;&gt;""),LEFT(D23,1)*LEFT(E23,1),"")</f>
        <v/>
      </c>
      <c r="G23" s="18" t="inlineStr"/>
      <c r="H23" s="18" t="inlineStr"/>
      <c r="I23" s="19" t="inlineStr"/>
      <c r="J23" s="19" t="inlineStr"/>
      <c r="K23" s="18" t="inlineStr"/>
      <c r="L23" s="18" t="inlineStr"/>
    </row>
    <row r="24" ht="30" customHeight="1">
      <c r="A24" s="18" t="inlineStr"/>
      <c r="B24" s="18" t="inlineStr"/>
      <c r="C24" s="18" t="inlineStr"/>
      <c r="D24" s="18" t="inlineStr"/>
      <c r="E24" s="18" t="inlineStr"/>
      <c r="F24" s="18">
        <f>IF(AND(D24&lt;&gt;"",E24&lt;&gt;""),LEFT(D24,1)*LEFT(E24,1),"")</f>
        <v/>
      </c>
      <c r="G24" s="18" t="inlineStr"/>
      <c r="H24" s="18" t="inlineStr"/>
      <c r="I24" s="19" t="inlineStr"/>
      <c r="J24" s="19" t="inlineStr"/>
      <c r="K24" s="18" t="inlineStr"/>
      <c r="L24" s="18" t="inlineStr"/>
    </row>
    <row r="25" ht="30" customHeight="1">
      <c r="A25" s="18" t="inlineStr"/>
      <c r="B25" s="18" t="inlineStr"/>
      <c r="C25" s="18" t="inlineStr"/>
      <c r="D25" s="18" t="inlineStr"/>
      <c r="E25" s="18" t="inlineStr"/>
      <c r="F25" s="18">
        <f>IF(AND(D25&lt;&gt;"",E25&lt;&gt;""),LEFT(D25,1)*LEFT(E25,1),"")</f>
        <v/>
      </c>
      <c r="G25" s="18" t="inlineStr"/>
      <c r="H25" s="18" t="inlineStr"/>
      <c r="I25" s="19" t="inlineStr"/>
      <c r="J25" s="19" t="inlineStr"/>
      <c r="K25" s="18" t="inlineStr"/>
      <c r="L25" s="18" t="inlineStr"/>
    </row>
  </sheetData>
  <autoFilter ref="A1:L25"/>
  <conditionalFormatting sqref="J2:J25">
    <cfRule type="expression" priority="1" dxfId="1">
      <formula>AND(J2&lt;&gt;"",J2&lt;TODAY(),L2&lt;&gt;"Closed")</formula>
    </cfRule>
  </conditionalFormatting>
  <conditionalFormatting sqref="F2:F25">
    <cfRule type="expression" priority="2" dxfId="1">
      <formula>F2&gt;=15</formula>
    </cfRule>
    <cfRule type="expression" priority="3" dxfId="2">
      <formula>AND(F2&gt;=8,F2&lt;15)</formula>
    </cfRule>
  </conditionalFormatting>
  <dataValidations count="4">
    <dataValidation sqref="D2:D25" showDropDown="0" showInputMessage="0" showErrorMessage="0" allowBlank="1" type="list">
      <formula1>"1 Rare,2 Unlikely,3 Possible,4 Likely,5 Almost certain"</formula1>
    </dataValidation>
    <dataValidation sqref="E2:E25" showDropDown="0" showInputMessage="0" showErrorMessage="0" allowBlank="1" type="list">
      <formula1>"1 Negligible,2 Minor,3 Moderate,4 Major,5 Severe"</formula1>
    </dataValidation>
    <dataValidation sqref="G2:G25" showDropDown="0" showInputMessage="0" showErrorMessage="0" allowBlank="1" type="list">
      <formula1>"Avoid,Reduce,Transfer,Accept"</formula1>
    </dataValidation>
    <dataValidation sqref="L2:L25" showDropDown="0" showInputMessage="0" showErrorMessage="0" allowBlank="1" type="list">
      <formula1>"Open,Mitigating,Closed,Realised"</formula1>
    </dataValidation>
  </dataValidations>
  <pageMargins left="0.4" right="0.4" top="0.6" bottom="0.6" header="0.5" footer="0.5"/>
  <pageSetup orientation="landscape" fitToHeight="0" fitToWidth="1"/>
  <headerFooter>
    <oddHeader/>
    <oddFooter>&amp;L&amp;"Consolas"&amp;8 A free tool from The Honest Programme  ·  alkarakas.com&amp;R&amp;8 Page &amp;P of &amp;N</oddFooter>
    <evenHeader/>
    <evenFooter/>
    <firstHeader/>
    <firstFooter/>
  </headerFooter>
</worksheet>
</file>

<file path=xl/worksheets/sheet5.xml><?xml version="1.0" encoding="utf-8"?>
<worksheet xmlns="http://schemas.openxmlformats.org/spreadsheetml/2006/main">
  <sheetPr>
    <outlinePr summaryBelow="1" summaryRight="1"/>
    <pageSetUpPr fitToPage="1"/>
  </sheetPr>
  <dimension ref="A1:H23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8" customWidth="1" min="1" max="1"/>
    <col width="46" customWidth="1" min="2" max="2"/>
    <col width="30" customWidth="1" min="3" max="3"/>
    <col width="14" customWidth="1" min="4" max="4"/>
    <col width="13" customWidth="1" min="5" max="5"/>
    <col width="13" customWidth="1" min="6" max="6"/>
    <col width="14" customWidth="1" min="7" max="7"/>
    <col width="34" customWidth="1" min="8" max="8"/>
  </cols>
  <sheetData>
    <row r="1" ht="30" customHeight="1">
      <c r="A1" s="17" t="inlineStr">
        <is>
          <t>ID</t>
        </is>
      </c>
      <c r="B1" s="17" t="inlineStr">
        <is>
          <t>Assumption</t>
        </is>
      </c>
      <c r="C1" s="17" t="inlineStr">
        <is>
          <t>Impact if false</t>
        </is>
      </c>
      <c r="D1" s="17" t="inlineStr">
        <is>
          <t>Owner</t>
        </is>
      </c>
      <c r="E1" s="17" t="inlineStr">
        <is>
          <t>Raised</t>
        </is>
      </c>
      <c r="F1" s="17" t="inlineStr">
        <is>
          <t>Validate by</t>
        </is>
      </c>
      <c r="G1" s="17" t="inlineStr">
        <is>
          <t>Status</t>
        </is>
      </c>
      <c r="H1" s="17" t="inlineStr">
        <is>
          <t>Notes</t>
        </is>
      </c>
    </row>
    <row r="2" ht="30" customHeight="1">
      <c r="A2" s="18" t="inlineStr">
        <is>
          <t>A-01</t>
        </is>
      </c>
      <c r="B2" s="18" t="inlineStr">
        <is>
          <t>Client SMEs are available two days a week, as agreed in the SoW</t>
        </is>
      </c>
      <c r="C2" s="18" t="inlineStr">
        <is>
          <t>Build slows and milestones slip</t>
        </is>
      </c>
      <c r="D2" s="18" t="inlineStr">
        <is>
          <t>Client lead</t>
        </is>
      </c>
      <c r="E2" s="19" t="n">
        <v>46174</v>
      </c>
      <c r="F2" s="19" t="n">
        <v>46114</v>
      </c>
      <c r="G2" s="18" t="inlineStr">
        <is>
          <t>Open</t>
        </is>
      </c>
      <c r="H2" s="18" t="inlineStr">
        <is>
          <t>Chase written confirmation</t>
        </is>
      </c>
    </row>
    <row r="3" ht="30" customHeight="1">
      <c r="A3" s="18" t="inlineStr">
        <is>
          <t>A-02</t>
        </is>
      </c>
      <c r="B3" s="18" t="inlineStr">
        <is>
          <t>The legacy data is clean enough to migrate without remediation</t>
        </is>
      </c>
      <c r="C3" s="18" t="inlineStr">
        <is>
          <t>Migration effort doubles</t>
        </is>
      </c>
      <c r="D3" s="18" t="inlineStr">
        <is>
          <t>Data lead</t>
        </is>
      </c>
      <c r="E3" s="19" t="n">
        <v>46178</v>
      </c>
      <c r="F3" s="19" t="n">
        <v>46264</v>
      </c>
      <c r="G3" s="18" t="inlineStr">
        <is>
          <t>Open</t>
        </is>
      </c>
      <c r="H3" s="18" t="inlineStr">
        <is>
          <t>Sample and profile before committing</t>
        </is>
      </c>
    </row>
    <row r="4" ht="30" customHeight="1">
      <c r="A4" s="18" t="inlineStr"/>
      <c r="B4" s="18" t="inlineStr"/>
      <c r="C4" s="18" t="inlineStr"/>
      <c r="D4" s="18" t="inlineStr"/>
      <c r="E4" s="19" t="inlineStr"/>
      <c r="F4" s="19" t="inlineStr"/>
      <c r="G4" s="18" t="inlineStr"/>
      <c r="H4" s="18" t="inlineStr"/>
    </row>
    <row r="5" ht="30" customHeight="1">
      <c r="A5" s="18" t="inlineStr"/>
      <c r="B5" s="18" t="inlineStr"/>
      <c r="C5" s="18" t="inlineStr"/>
      <c r="D5" s="18" t="inlineStr"/>
      <c r="E5" s="19" t="inlineStr"/>
      <c r="F5" s="19" t="inlineStr"/>
      <c r="G5" s="18" t="inlineStr"/>
      <c r="H5" s="18" t="inlineStr"/>
    </row>
    <row r="6" ht="30" customHeight="1">
      <c r="A6" s="18" t="inlineStr"/>
      <c r="B6" s="18" t="inlineStr"/>
      <c r="C6" s="18" t="inlineStr"/>
      <c r="D6" s="18" t="inlineStr"/>
      <c r="E6" s="19" t="inlineStr"/>
      <c r="F6" s="19" t="inlineStr"/>
      <c r="G6" s="18" t="inlineStr"/>
      <c r="H6" s="18" t="inlineStr"/>
    </row>
    <row r="7" ht="30" customHeight="1">
      <c r="A7" s="18" t="inlineStr"/>
      <c r="B7" s="18" t="inlineStr"/>
      <c r="C7" s="18" t="inlineStr"/>
      <c r="D7" s="18" t="inlineStr"/>
      <c r="E7" s="19" t="inlineStr"/>
      <c r="F7" s="19" t="inlineStr"/>
      <c r="G7" s="18" t="inlineStr"/>
      <c r="H7" s="18" t="inlineStr"/>
    </row>
    <row r="8" ht="30" customHeight="1">
      <c r="A8" s="18" t="inlineStr"/>
      <c r="B8" s="18" t="inlineStr"/>
      <c r="C8" s="18" t="inlineStr"/>
      <c r="D8" s="18" t="inlineStr"/>
      <c r="E8" s="19" t="inlineStr"/>
      <c r="F8" s="19" t="inlineStr"/>
      <c r="G8" s="18" t="inlineStr"/>
      <c r="H8" s="18" t="inlineStr"/>
    </row>
    <row r="9" ht="30" customHeight="1">
      <c r="A9" s="18" t="inlineStr"/>
      <c r="B9" s="18" t="inlineStr"/>
      <c r="C9" s="18" t="inlineStr"/>
      <c r="D9" s="18" t="inlineStr"/>
      <c r="E9" s="19" t="inlineStr"/>
      <c r="F9" s="19" t="inlineStr"/>
      <c r="G9" s="18" t="inlineStr"/>
      <c r="H9" s="18" t="inlineStr"/>
    </row>
    <row r="10" ht="30" customHeight="1">
      <c r="A10" s="18" t="inlineStr"/>
      <c r="B10" s="18" t="inlineStr"/>
      <c r="C10" s="18" t="inlineStr"/>
      <c r="D10" s="18" t="inlineStr"/>
      <c r="E10" s="19" t="inlineStr"/>
      <c r="F10" s="19" t="inlineStr"/>
      <c r="G10" s="18" t="inlineStr"/>
      <c r="H10" s="18" t="inlineStr"/>
    </row>
    <row r="11" ht="30" customHeight="1">
      <c r="A11" s="18" t="inlineStr"/>
      <c r="B11" s="18" t="inlineStr"/>
      <c r="C11" s="18" t="inlineStr"/>
      <c r="D11" s="18" t="inlineStr"/>
      <c r="E11" s="19" t="inlineStr"/>
      <c r="F11" s="19" t="inlineStr"/>
      <c r="G11" s="18" t="inlineStr"/>
      <c r="H11" s="18" t="inlineStr"/>
    </row>
    <row r="12" ht="30" customHeight="1">
      <c r="A12" s="18" t="inlineStr"/>
      <c r="B12" s="18" t="inlineStr"/>
      <c r="C12" s="18" t="inlineStr"/>
      <c r="D12" s="18" t="inlineStr"/>
      <c r="E12" s="19" t="inlineStr"/>
      <c r="F12" s="19" t="inlineStr"/>
      <c r="G12" s="18" t="inlineStr"/>
      <c r="H12" s="18" t="inlineStr"/>
    </row>
    <row r="13" ht="30" customHeight="1">
      <c r="A13" s="18" t="inlineStr"/>
      <c r="B13" s="18" t="inlineStr"/>
      <c r="C13" s="18" t="inlineStr"/>
      <c r="D13" s="18" t="inlineStr"/>
      <c r="E13" s="19" t="inlineStr"/>
      <c r="F13" s="19" t="inlineStr"/>
      <c r="G13" s="18" t="inlineStr"/>
      <c r="H13" s="18" t="inlineStr"/>
    </row>
    <row r="14" ht="30" customHeight="1">
      <c r="A14" s="18" t="inlineStr"/>
      <c r="B14" s="18" t="inlineStr"/>
      <c r="C14" s="18" t="inlineStr"/>
      <c r="D14" s="18" t="inlineStr"/>
      <c r="E14" s="19" t="inlineStr"/>
      <c r="F14" s="19" t="inlineStr"/>
      <c r="G14" s="18" t="inlineStr"/>
      <c r="H14" s="18" t="inlineStr"/>
    </row>
    <row r="15" ht="30" customHeight="1">
      <c r="A15" s="18" t="inlineStr"/>
      <c r="B15" s="18" t="inlineStr"/>
      <c r="C15" s="18" t="inlineStr"/>
      <c r="D15" s="18" t="inlineStr"/>
      <c r="E15" s="19" t="inlineStr"/>
      <c r="F15" s="19" t="inlineStr"/>
      <c r="G15" s="18" t="inlineStr"/>
      <c r="H15" s="18" t="inlineStr"/>
    </row>
    <row r="16" ht="30" customHeight="1">
      <c r="A16" s="18" t="inlineStr"/>
      <c r="B16" s="18" t="inlineStr"/>
      <c r="C16" s="18" t="inlineStr"/>
      <c r="D16" s="18" t="inlineStr"/>
      <c r="E16" s="19" t="inlineStr"/>
      <c r="F16" s="19" t="inlineStr"/>
      <c r="G16" s="18" t="inlineStr"/>
      <c r="H16" s="18" t="inlineStr"/>
    </row>
    <row r="17" ht="30" customHeight="1">
      <c r="A17" s="18" t="inlineStr"/>
      <c r="B17" s="18" t="inlineStr"/>
      <c r="C17" s="18" t="inlineStr"/>
      <c r="D17" s="18" t="inlineStr"/>
      <c r="E17" s="19" t="inlineStr"/>
      <c r="F17" s="19" t="inlineStr"/>
      <c r="G17" s="18" t="inlineStr"/>
      <c r="H17" s="18" t="inlineStr"/>
    </row>
    <row r="18" ht="30" customHeight="1">
      <c r="A18" s="18" t="inlineStr"/>
      <c r="B18" s="18" t="inlineStr"/>
      <c r="C18" s="18" t="inlineStr"/>
      <c r="D18" s="18" t="inlineStr"/>
      <c r="E18" s="19" t="inlineStr"/>
      <c r="F18" s="19" t="inlineStr"/>
      <c r="G18" s="18" t="inlineStr"/>
      <c r="H18" s="18" t="inlineStr"/>
    </row>
    <row r="19" ht="30" customHeight="1">
      <c r="A19" s="18" t="inlineStr"/>
      <c r="B19" s="18" t="inlineStr"/>
      <c r="C19" s="18" t="inlineStr"/>
      <c r="D19" s="18" t="inlineStr"/>
      <c r="E19" s="19" t="inlineStr"/>
      <c r="F19" s="19" t="inlineStr"/>
      <c r="G19" s="18" t="inlineStr"/>
      <c r="H19" s="18" t="inlineStr"/>
    </row>
    <row r="20" ht="30" customHeight="1">
      <c r="A20" s="18" t="inlineStr"/>
      <c r="B20" s="18" t="inlineStr"/>
      <c r="C20" s="18" t="inlineStr"/>
      <c r="D20" s="18" t="inlineStr"/>
      <c r="E20" s="19" t="inlineStr"/>
      <c r="F20" s="19" t="inlineStr"/>
      <c r="G20" s="18" t="inlineStr"/>
      <c r="H20" s="18" t="inlineStr"/>
    </row>
    <row r="21" ht="30" customHeight="1">
      <c r="A21" s="18" t="inlineStr"/>
      <c r="B21" s="18" t="inlineStr"/>
      <c r="C21" s="18" t="inlineStr"/>
      <c r="D21" s="18" t="inlineStr"/>
      <c r="E21" s="19" t="inlineStr"/>
      <c r="F21" s="19" t="inlineStr"/>
      <c r="G21" s="18" t="inlineStr"/>
      <c r="H21" s="18" t="inlineStr"/>
    </row>
    <row r="22" ht="30" customHeight="1">
      <c r="A22" s="18" t="inlineStr"/>
      <c r="B22" s="18" t="inlineStr"/>
      <c r="C22" s="18" t="inlineStr"/>
      <c r="D22" s="18" t="inlineStr"/>
      <c r="E22" s="19" t="inlineStr"/>
      <c r="F22" s="19" t="inlineStr"/>
      <c r="G22" s="18" t="inlineStr"/>
      <c r="H22" s="18" t="inlineStr"/>
    </row>
    <row r="23" ht="30" customHeight="1">
      <c r="A23" s="18" t="inlineStr"/>
      <c r="B23" s="18" t="inlineStr"/>
      <c r="C23" s="18" t="inlineStr"/>
      <c r="D23" s="18" t="inlineStr"/>
      <c r="E23" s="19" t="inlineStr"/>
      <c r="F23" s="19" t="inlineStr"/>
      <c r="G23" s="18" t="inlineStr"/>
      <c r="H23" s="18" t="inlineStr"/>
    </row>
  </sheetData>
  <autoFilter ref="A1:H23"/>
  <conditionalFormatting sqref="F2:F23">
    <cfRule type="expression" priority="1" dxfId="1">
      <formula>AND(F2&lt;&gt;"",F2&lt;TODAY(),G2&lt;&gt;"Validated",G2&lt;&gt;"Invalidated")</formula>
    </cfRule>
  </conditionalFormatting>
  <dataValidations count="1">
    <dataValidation sqref="G2:G23" showDropDown="0" showInputMessage="0" showErrorMessage="0" allowBlank="1" type="list">
      <formula1>"Open,Validated,Invalidated"</formula1>
    </dataValidation>
  </dataValidations>
  <pageMargins left="0.4" right="0.4" top="0.6" bottom="0.6" header="0.5" footer="0.5"/>
  <pageSetup orientation="landscape" fitToHeight="0" fitToWidth="1"/>
  <headerFooter>
    <oddHeader/>
    <oddFooter>&amp;L&amp;"Consolas"&amp;8 A free tool from The Honest Programme  ·  alkarakas.com&amp;R&amp;8 Page &amp;P of &amp;N</oddFooter>
    <evenHeader/>
    <evenFooter/>
    <firstHeader/>
    <firstFooter/>
  </headerFooter>
</worksheet>
</file>

<file path=xl/worksheets/sheet6.xml><?xml version="1.0" encoding="utf-8"?>
<worksheet xmlns="http://schemas.openxmlformats.org/spreadsheetml/2006/main">
  <sheetPr>
    <outlinePr summaryBelow="1" summaryRight="1"/>
    <pageSetUpPr fitToPage="1"/>
  </sheetPr>
  <dimension ref="A1:I23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8" customWidth="1" min="1" max="1"/>
    <col width="46" customWidth="1" min="2" max="2"/>
    <col width="28" customWidth="1" min="3" max="3"/>
    <col width="11" customWidth="1" min="4" max="4"/>
    <col width="14" customWidth="1" min="5" max="5"/>
    <col width="13" customWidth="1" min="6" max="6"/>
    <col width="13" customWidth="1" min="7" max="7"/>
    <col width="40" customWidth="1" min="8" max="8"/>
    <col width="14" customWidth="1" min="9" max="9"/>
  </cols>
  <sheetData>
    <row r="1" ht="30" customHeight="1">
      <c r="A1" s="17" t="inlineStr">
        <is>
          <t>ID</t>
        </is>
      </c>
      <c r="B1" s="17" t="inlineStr">
        <is>
          <t>Issue</t>
        </is>
      </c>
      <c r="C1" s="17" t="inlineStr">
        <is>
          <t>Impact</t>
        </is>
      </c>
      <c r="D1" s="17" t="inlineStr">
        <is>
          <t>Priority</t>
        </is>
      </c>
      <c r="E1" s="17" t="inlineStr">
        <is>
          <t>Owner</t>
        </is>
      </c>
      <c r="F1" s="17" t="inlineStr">
        <is>
          <t>Raised</t>
        </is>
      </c>
      <c r="G1" s="17" t="inlineStr">
        <is>
          <t>Target date</t>
        </is>
      </c>
      <c r="H1" s="17" t="inlineStr">
        <is>
          <t>Resolution / action</t>
        </is>
      </c>
      <c r="I1" s="17" t="inlineStr">
        <is>
          <t>Status</t>
        </is>
      </c>
    </row>
    <row r="2" ht="30" customHeight="1">
      <c r="A2" s="18" t="inlineStr">
        <is>
          <t>I-01</t>
        </is>
      </c>
      <c r="B2" s="18" t="inlineStr">
        <is>
          <t>Test environment not provisioned; blocking end-to-end testing</t>
        </is>
      </c>
      <c r="C2" s="18" t="inlineStr">
        <is>
          <t>Testing cannot start</t>
        </is>
      </c>
      <c r="D2" s="18" t="inlineStr">
        <is>
          <t>High</t>
        </is>
      </c>
      <c r="E2" s="18" t="inlineStr">
        <is>
          <t>DevOps lead</t>
        </is>
      </c>
      <c r="F2" s="19" t="n">
        <v>46185</v>
      </c>
      <c r="G2" s="19" t="n">
        <v>46157</v>
      </c>
      <c r="H2" s="18" t="inlineStr">
        <is>
          <t>Daily standup item; escalated to sponsor</t>
        </is>
      </c>
      <c r="I2" s="18" t="inlineStr">
        <is>
          <t>Open</t>
        </is>
      </c>
    </row>
    <row r="3" ht="30" customHeight="1">
      <c r="A3" s="18" t="inlineStr"/>
      <c r="B3" s="18" t="inlineStr"/>
      <c r="C3" s="18" t="inlineStr"/>
      <c r="D3" s="18" t="inlineStr"/>
      <c r="E3" s="18" t="inlineStr"/>
      <c r="F3" s="19" t="inlineStr"/>
      <c r="G3" s="19" t="inlineStr"/>
      <c r="H3" s="18" t="inlineStr"/>
      <c r="I3" s="18" t="inlineStr"/>
    </row>
    <row r="4" ht="30" customHeight="1">
      <c r="A4" s="18" t="inlineStr"/>
      <c r="B4" s="18" t="inlineStr"/>
      <c r="C4" s="18" t="inlineStr"/>
      <c r="D4" s="18" t="inlineStr"/>
      <c r="E4" s="18" t="inlineStr"/>
      <c r="F4" s="19" t="inlineStr"/>
      <c r="G4" s="19" t="inlineStr"/>
      <c r="H4" s="18" t="inlineStr"/>
      <c r="I4" s="18" t="inlineStr"/>
    </row>
    <row r="5" ht="30" customHeight="1">
      <c r="A5" s="18" t="inlineStr"/>
      <c r="B5" s="18" t="inlineStr"/>
      <c r="C5" s="18" t="inlineStr"/>
      <c r="D5" s="18" t="inlineStr"/>
      <c r="E5" s="18" t="inlineStr"/>
      <c r="F5" s="19" t="inlineStr"/>
      <c r="G5" s="19" t="inlineStr"/>
      <c r="H5" s="18" t="inlineStr"/>
      <c r="I5" s="18" t="inlineStr"/>
    </row>
    <row r="6" ht="30" customHeight="1">
      <c r="A6" s="18" t="inlineStr"/>
      <c r="B6" s="18" t="inlineStr"/>
      <c r="C6" s="18" t="inlineStr"/>
      <c r="D6" s="18" t="inlineStr"/>
      <c r="E6" s="18" t="inlineStr"/>
      <c r="F6" s="19" t="inlineStr"/>
      <c r="G6" s="19" t="inlineStr"/>
      <c r="H6" s="18" t="inlineStr"/>
      <c r="I6" s="18" t="inlineStr"/>
    </row>
    <row r="7" ht="30" customHeight="1">
      <c r="A7" s="18" t="inlineStr"/>
      <c r="B7" s="18" t="inlineStr"/>
      <c r="C7" s="18" t="inlineStr"/>
      <c r="D7" s="18" t="inlineStr"/>
      <c r="E7" s="18" t="inlineStr"/>
      <c r="F7" s="19" t="inlineStr"/>
      <c r="G7" s="19" t="inlineStr"/>
      <c r="H7" s="18" t="inlineStr"/>
      <c r="I7" s="18" t="inlineStr"/>
    </row>
    <row r="8" ht="30" customHeight="1">
      <c r="A8" s="18" t="inlineStr"/>
      <c r="B8" s="18" t="inlineStr"/>
      <c r="C8" s="18" t="inlineStr"/>
      <c r="D8" s="18" t="inlineStr"/>
      <c r="E8" s="18" t="inlineStr"/>
      <c r="F8" s="19" t="inlineStr"/>
      <c r="G8" s="19" t="inlineStr"/>
      <c r="H8" s="18" t="inlineStr"/>
      <c r="I8" s="18" t="inlineStr"/>
    </row>
    <row r="9" ht="30" customHeight="1">
      <c r="A9" s="18" t="inlineStr"/>
      <c r="B9" s="18" t="inlineStr"/>
      <c r="C9" s="18" t="inlineStr"/>
      <c r="D9" s="18" t="inlineStr"/>
      <c r="E9" s="18" t="inlineStr"/>
      <c r="F9" s="19" t="inlineStr"/>
      <c r="G9" s="19" t="inlineStr"/>
      <c r="H9" s="18" t="inlineStr"/>
      <c r="I9" s="18" t="inlineStr"/>
    </row>
    <row r="10" ht="30" customHeight="1">
      <c r="A10" s="18" t="inlineStr"/>
      <c r="B10" s="18" t="inlineStr"/>
      <c r="C10" s="18" t="inlineStr"/>
      <c r="D10" s="18" t="inlineStr"/>
      <c r="E10" s="18" t="inlineStr"/>
      <c r="F10" s="19" t="inlineStr"/>
      <c r="G10" s="19" t="inlineStr"/>
      <c r="H10" s="18" t="inlineStr"/>
      <c r="I10" s="18" t="inlineStr"/>
    </row>
    <row r="11" ht="30" customHeight="1">
      <c r="A11" s="18" t="inlineStr"/>
      <c r="B11" s="18" t="inlineStr"/>
      <c r="C11" s="18" t="inlineStr"/>
      <c r="D11" s="18" t="inlineStr"/>
      <c r="E11" s="18" t="inlineStr"/>
      <c r="F11" s="19" t="inlineStr"/>
      <c r="G11" s="19" t="inlineStr"/>
      <c r="H11" s="18" t="inlineStr"/>
      <c r="I11" s="18" t="inlineStr"/>
    </row>
    <row r="12" ht="30" customHeight="1">
      <c r="A12" s="18" t="inlineStr"/>
      <c r="B12" s="18" t="inlineStr"/>
      <c r="C12" s="18" t="inlineStr"/>
      <c r="D12" s="18" t="inlineStr"/>
      <c r="E12" s="18" t="inlineStr"/>
      <c r="F12" s="19" t="inlineStr"/>
      <c r="G12" s="19" t="inlineStr"/>
      <c r="H12" s="18" t="inlineStr"/>
      <c r="I12" s="18" t="inlineStr"/>
    </row>
    <row r="13" ht="30" customHeight="1">
      <c r="A13" s="18" t="inlineStr"/>
      <c r="B13" s="18" t="inlineStr"/>
      <c r="C13" s="18" t="inlineStr"/>
      <c r="D13" s="18" t="inlineStr"/>
      <c r="E13" s="18" t="inlineStr"/>
      <c r="F13" s="19" t="inlineStr"/>
      <c r="G13" s="19" t="inlineStr"/>
      <c r="H13" s="18" t="inlineStr"/>
      <c r="I13" s="18" t="inlineStr"/>
    </row>
    <row r="14" ht="30" customHeight="1">
      <c r="A14" s="18" t="inlineStr"/>
      <c r="B14" s="18" t="inlineStr"/>
      <c r="C14" s="18" t="inlineStr"/>
      <c r="D14" s="18" t="inlineStr"/>
      <c r="E14" s="18" t="inlineStr"/>
      <c r="F14" s="19" t="inlineStr"/>
      <c r="G14" s="19" t="inlineStr"/>
      <c r="H14" s="18" t="inlineStr"/>
      <c r="I14" s="18" t="inlineStr"/>
    </row>
    <row r="15" ht="30" customHeight="1">
      <c r="A15" s="18" t="inlineStr"/>
      <c r="B15" s="18" t="inlineStr"/>
      <c r="C15" s="18" t="inlineStr"/>
      <c r="D15" s="18" t="inlineStr"/>
      <c r="E15" s="18" t="inlineStr"/>
      <c r="F15" s="19" t="inlineStr"/>
      <c r="G15" s="19" t="inlineStr"/>
      <c r="H15" s="18" t="inlineStr"/>
      <c r="I15" s="18" t="inlineStr"/>
    </row>
    <row r="16" ht="30" customHeight="1">
      <c r="A16" s="18" t="inlineStr"/>
      <c r="B16" s="18" t="inlineStr"/>
      <c r="C16" s="18" t="inlineStr"/>
      <c r="D16" s="18" t="inlineStr"/>
      <c r="E16" s="18" t="inlineStr"/>
      <c r="F16" s="19" t="inlineStr"/>
      <c r="G16" s="19" t="inlineStr"/>
      <c r="H16" s="18" t="inlineStr"/>
      <c r="I16" s="18" t="inlineStr"/>
    </row>
    <row r="17" ht="30" customHeight="1">
      <c r="A17" s="18" t="inlineStr"/>
      <c r="B17" s="18" t="inlineStr"/>
      <c r="C17" s="18" t="inlineStr"/>
      <c r="D17" s="18" t="inlineStr"/>
      <c r="E17" s="18" t="inlineStr"/>
      <c r="F17" s="19" t="inlineStr"/>
      <c r="G17" s="19" t="inlineStr"/>
      <c r="H17" s="18" t="inlineStr"/>
      <c r="I17" s="18" t="inlineStr"/>
    </row>
    <row r="18" ht="30" customHeight="1">
      <c r="A18" s="18" t="inlineStr"/>
      <c r="B18" s="18" t="inlineStr"/>
      <c r="C18" s="18" t="inlineStr"/>
      <c r="D18" s="18" t="inlineStr"/>
      <c r="E18" s="18" t="inlineStr"/>
      <c r="F18" s="19" t="inlineStr"/>
      <c r="G18" s="19" t="inlineStr"/>
      <c r="H18" s="18" t="inlineStr"/>
      <c r="I18" s="18" t="inlineStr"/>
    </row>
    <row r="19" ht="30" customHeight="1">
      <c r="A19" s="18" t="inlineStr"/>
      <c r="B19" s="18" t="inlineStr"/>
      <c r="C19" s="18" t="inlineStr"/>
      <c r="D19" s="18" t="inlineStr"/>
      <c r="E19" s="18" t="inlineStr"/>
      <c r="F19" s="19" t="inlineStr"/>
      <c r="G19" s="19" t="inlineStr"/>
      <c r="H19" s="18" t="inlineStr"/>
      <c r="I19" s="18" t="inlineStr"/>
    </row>
    <row r="20" ht="30" customHeight="1">
      <c r="A20" s="18" t="inlineStr"/>
      <c r="B20" s="18" t="inlineStr"/>
      <c r="C20" s="18" t="inlineStr"/>
      <c r="D20" s="18" t="inlineStr"/>
      <c r="E20" s="18" t="inlineStr"/>
      <c r="F20" s="19" t="inlineStr"/>
      <c r="G20" s="19" t="inlineStr"/>
      <c r="H20" s="18" t="inlineStr"/>
      <c r="I20" s="18" t="inlineStr"/>
    </row>
    <row r="21" ht="30" customHeight="1">
      <c r="A21" s="18" t="inlineStr"/>
      <c r="B21" s="18" t="inlineStr"/>
      <c r="C21" s="18" t="inlineStr"/>
      <c r="D21" s="18" t="inlineStr"/>
      <c r="E21" s="18" t="inlineStr"/>
      <c r="F21" s="19" t="inlineStr"/>
      <c r="G21" s="19" t="inlineStr"/>
      <c r="H21" s="18" t="inlineStr"/>
      <c r="I21" s="18" t="inlineStr"/>
    </row>
    <row r="22" ht="30" customHeight="1">
      <c r="A22" s="18" t="inlineStr"/>
      <c r="B22" s="18" t="inlineStr"/>
      <c r="C22" s="18" t="inlineStr"/>
      <c r="D22" s="18" t="inlineStr"/>
      <c r="E22" s="18" t="inlineStr"/>
      <c r="F22" s="19" t="inlineStr"/>
      <c r="G22" s="19" t="inlineStr"/>
      <c r="H22" s="18" t="inlineStr"/>
      <c r="I22" s="18" t="inlineStr"/>
    </row>
    <row r="23" ht="30" customHeight="1">
      <c r="A23" s="18" t="inlineStr"/>
      <c r="B23" s="18" t="inlineStr"/>
      <c r="C23" s="18" t="inlineStr"/>
      <c r="D23" s="18" t="inlineStr"/>
      <c r="E23" s="18" t="inlineStr"/>
      <c r="F23" s="19" t="inlineStr"/>
      <c r="G23" s="19" t="inlineStr"/>
      <c r="H23" s="18" t="inlineStr"/>
      <c r="I23" s="18" t="inlineStr"/>
    </row>
  </sheetData>
  <autoFilter ref="A1:I23"/>
  <conditionalFormatting sqref="G2:G23">
    <cfRule type="expression" priority="1" dxfId="1">
      <formula>AND(G2&lt;&gt;"",G2&lt;TODAY(),I2&lt;&gt;"Resolved")</formula>
    </cfRule>
  </conditionalFormatting>
  <dataValidations count="2">
    <dataValidation sqref="D2:D23" showDropDown="0" showInputMessage="0" showErrorMessage="0" allowBlank="1" type="list">
      <formula1>"Low,Medium,High,Critical"</formula1>
    </dataValidation>
    <dataValidation sqref="I2:I23" showDropDown="0" showInputMessage="0" showErrorMessage="0" allowBlank="1" type="list">
      <formula1>"Open,In progress,Resolved"</formula1>
    </dataValidation>
  </dataValidations>
  <pageMargins left="0.4" right="0.4" top="0.6" bottom="0.6" header="0.5" footer="0.5"/>
  <pageSetup orientation="landscape" fitToHeight="0" fitToWidth="1"/>
  <headerFooter>
    <oddHeader/>
    <oddFooter>&amp;L&amp;"Consolas"&amp;8 A free tool from The Honest Programme  ·  alkarakas.com&amp;R&amp;8 Page &amp;P of &amp;N</oddFooter>
    <evenHeader/>
    <evenFooter/>
    <firstHeader/>
    <firstFooter/>
  </headerFooter>
</worksheet>
</file>

<file path=xl/worksheets/sheet7.xml><?xml version="1.0" encoding="utf-8"?>
<worksheet xmlns="http://schemas.openxmlformats.org/spreadsheetml/2006/main">
  <sheetPr>
    <outlinePr summaryBelow="1" summaryRight="1"/>
    <pageSetUpPr fitToPage="1"/>
  </sheetPr>
  <dimension ref="A1:H23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8" customWidth="1" min="1" max="1"/>
    <col width="46" customWidth="1" min="2" max="2"/>
    <col width="13" customWidth="1" min="3" max="3"/>
    <col width="18" customWidth="1" min="4" max="4"/>
    <col width="14" customWidth="1" min="5" max="5"/>
    <col width="13" customWidth="1" min="6" max="6"/>
    <col width="14" customWidth="1" min="7" max="7"/>
    <col width="34" customWidth="1" min="8" max="8"/>
  </cols>
  <sheetData>
    <row r="1" ht="30" customHeight="1">
      <c r="A1" s="17" t="inlineStr">
        <is>
          <t>ID</t>
        </is>
      </c>
      <c r="B1" s="17" t="inlineStr">
        <is>
          <t>Dependency</t>
        </is>
      </c>
      <c r="C1" s="17" t="inlineStr">
        <is>
          <t>Direction</t>
        </is>
      </c>
      <c r="D1" s="17" t="inlineStr">
        <is>
          <t>Counterparty</t>
        </is>
      </c>
      <c r="E1" s="17" t="inlineStr">
        <is>
          <t>Owner</t>
        </is>
      </c>
      <c r="F1" s="17" t="inlineStr">
        <is>
          <t>Needed by</t>
        </is>
      </c>
      <c r="G1" s="17" t="inlineStr">
        <is>
          <t>Status</t>
        </is>
      </c>
      <c r="H1" s="17" t="inlineStr">
        <is>
          <t>Notes</t>
        </is>
      </c>
    </row>
    <row r="2" ht="30" customHeight="1">
      <c r="A2" s="18" t="inlineStr">
        <is>
          <t>D-01</t>
        </is>
      </c>
      <c r="B2" s="18" t="inlineStr">
        <is>
          <t>Sign-off on the data export from Finance before migration can run</t>
        </is>
      </c>
      <c r="C2" s="18" t="inlineStr">
        <is>
          <t>Inbound</t>
        </is>
      </c>
      <c r="D2" s="18" t="inlineStr">
        <is>
          <t>Finance team</t>
        </is>
      </c>
      <c r="E2" s="18" t="inlineStr">
        <is>
          <t>PM</t>
        </is>
      </c>
      <c r="F2" s="19" t="n">
        <v>46264</v>
      </c>
      <c r="G2" s="18" t="inlineStr">
        <is>
          <t>At risk</t>
        </is>
      </c>
      <c r="H2" s="18" t="inlineStr">
        <is>
          <t>No owner confirmed yet</t>
        </is>
      </c>
    </row>
    <row r="3" ht="30" customHeight="1">
      <c r="A3" s="18" t="inlineStr">
        <is>
          <t>D-02</t>
        </is>
      </c>
      <c r="B3" s="18" t="inlineStr">
        <is>
          <t>Security review of the integration by the client's InfoSec team</t>
        </is>
      </c>
      <c r="C3" s="18" t="inlineStr">
        <is>
          <t>Inbound</t>
        </is>
      </c>
      <c r="D3" s="18" t="inlineStr">
        <is>
          <t>Client InfoSec</t>
        </is>
      </c>
      <c r="E3" s="18" t="inlineStr">
        <is>
          <t>Tech lead</t>
        </is>
      </c>
      <c r="F3" s="19" t="n">
        <v>46157</v>
      </c>
      <c r="G3" s="18" t="inlineStr">
        <is>
          <t>Late</t>
        </is>
      </c>
      <c r="H3" s="18" t="inlineStr">
        <is>
          <t>Chase; blocking release</t>
        </is>
      </c>
    </row>
    <row r="4" ht="30" customHeight="1">
      <c r="A4" s="18" t="inlineStr"/>
      <c r="B4" s="18" t="inlineStr"/>
      <c r="C4" s="18" t="inlineStr"/>
      <c r="D4" s="18" t="inlineStr"/>
      <c r="E4" s="18" t="inlineStr"/>
      <c r="F4" s="19" t="inlineStr"/>
      <c r="G4" s="18" t="inlineStr"/>
      <c r="H4" s="18" t="inlineStr"/>
    </row>
    <row r="5" ht="30" customHeight="1">
      <c r="A5" s="18" t="inlineStr"/>
      <c r="B5" s="18" t="inlineStr"/>
      <c r="C5" s="18" t="inlineStr"/>
      <c r="D5" s="18" t="inlineStr"/>
      <c r="E5" s="18" t="inlineStr"/>
      <c r="F5" s="19" t="inlineStr"/>
      <c r="G5" s="18" t="inlineStr"/>
      <c r="H5" s="18" t="inlineStr"/>
    </row>
    <row r="6" ht="30" customHeight="1">
      <c r="A6" s="18" t="inlineStr"/>
      <c r="B6" s="18" t="inlineStr"/>
      <c r="C6" s="18" t="inlineStr"/>
      <c r="D6" s="18" t="inlineStr"/>
      <c r="E6" s="18" t="inlineStr"/>
      <c r="F6" s="19" t="inlineStr"/>
      <c r="G6" s="18" t="inlineStr"/>
      <c r="H6" s="18" t="inlineStr"/>
    </row>
    <row r="7" ht="30" customHeight="1">
      <c r="A7" s="18" t="inlineStr"/>
      <c r="B7" s="18" t="inlineStr"/>
      <c r="C7" s="18" t="inlineStr"/>
      <c r="D7" s="18" t="inlineStr"/>
      <c r="E7" s="18" t="inlineStr"/>
      <c r="F7" s="19" t="inlineStr"/>
      <c r="G7" s="18" t="inlineStr"/>
      <c r="H7" s="18" t="inlineStr"/>
    </row>
    <row r="8" ht="30" customHeight="1">
      <c r="A8" s="18" t="inlineStr"/>
      <c r="B8" s="18" t="inlineStr"/>
      <c r="C8" s="18" t="inlineStr"/>
      <c r="D8" s="18" t="inlineStr"/>
      <c r="E8" s="18" t="inlineStr"/>
      <c r="F8" s="19" t="inlineStr"/>
      <c r="G8" s="18" t="inlineStr"/>
      <c r="H8" s="18" t="inlineStr"/>
    </row>
    <row r="9" ht="30" customHeight="1">
      <c r="A9" s="18" t="inlineStr"/>
      <c r="B9" s="18" t="inlineStr"/>
      <c r="C9" s="18" t="inlineStr"/>
      <c r="D9" s="18" t="inlineStr"/>
      <c r="E9" s="18" t="inlineStr"/>
      <c r="F9" s="19" t="inlineStr"/>
      <c r="G9" s="18" t="inlineStr"/>
      <c r="H9" s="18" t="inlineStr"/>
    </row>
    <row r="10" ht="30" customHeight="1">
      <c r="A10" s="18" t="inlineStr"/>
      <c r="B10" s="18" t="inlineStr"/>
      <c r="C10" s="18" t="inlineStr"/>
      <c r="D10" s="18" t="inlineStr"/>
      <c r="E10" s="18" t="inlineStr"/>
      <c r="F10" s="19" t="inlineStr"/>
      <c r="G10" s="18" t="inlineStr"/>
      <c r="H10" s="18" t="inlineStr"/>
    </row>
    <row r="11" ht="30" customHeight="1">
      <c r="A11" s="18" t="inlineStr"/>
      <c r="B11" s="18" t="inlineStr"/>
      <c r="C11" s="18" t="inlineStr"/>
      <c r="D11" s="18" t="inlineStr"/>
      <c r="E11" s="18" t="inlineStr"/>
      <c r="F11" s="19" t="inlineStr"/>
      <c r="G11" s="18" t="inlineStr"/>
      <c r="H11" s="18" t="inlineStr"/>
    </row>
    <row r="12" ht="30" customHeight="1">
      <c r="A12" s="18" t="inlineStr"/>
      <c r="B12" s="18" t="inlineStr"/>
      <c r="C12" s="18" t="inlineStr"/>
      <c r="D12" s="18" t="inlineStr"/>
      <c r="E12" s="18" t="inlineStr"/>
      <c r="F12" s="19" t="inlineStr"/>
      <c r="G12" s="18" t="inlineStr"/>
      <c r="H12" s="18" t="inlineStr"/>
    </row>
    <row r="13" ht="30" customHeight="1">
      <c r="A13" s="18" t="inlineStr"/>
      <c r="B13" s="18" t="inlineStr"/>
      <c r="C13" s="18" t="inlineStr"/>
      <c r="D13" s="18" t="inlineStr"/>
      <c r="E13" s="18" t="inlineStr"/>
      <c r="F13" s="19" t="inlineStr"/>
      <c r="G13" s="18" t="inlineStr"/>
      <c r="H13" s="18" t="inlineStr"/>
    </row>
    <row r="14" ht="30" customHeight="1">
      <c r="A14" s="18" t="inlineStr"/>
      <c r="B14" s="18" t="inlineStr"/>
      <c r="C14" s="18" t="inlineStr"/>
      <c r="D14" s="18" t="inlineStr"/>
      <c r="E14" s="18" t="inlineStr"/>
      <c r="F14" s="19" t="inlineStr"/>
      <c r="G14" s="18" t="inlineStr"/>
      <c r="H14" s="18" t="inlineStr"/>
    </row>
    <row r="15" ht="30" customHeight="1">
      <c r="A15" s="18" t="inlineStr"/>
      <c r="B15" s="18" t="inlineStr"/>
      <c r="C15" s="18" t="inlineStr"/>
      <c r="D15" s="18" t="inlineStr"/>
      <c r="E15" s="18" t="inlineStr"/>
      <c r="F15" s="19" t="inlineStr"/>
      <c r="G15" s="18" t="inlineStr"/>
      <c r="H15" s="18" t="inlineStr"/>
    </row>
    <row r="16" ht="30" customHeight="1">
      <c r="A16" s="18" t="inlineStr"/>
      <c r="B16" s="18" t="inlineStr"/>
      <c r="C16" s="18" t="inlineStr"/>
      <c r="D16" s="18" t="inlineStr"/>
      <c r="E16" s="18" t="inlineStr"/>
      <c r="F16" s="19" t="inlineStr"/>
      <c r="G16" s="18" t="inlineStr"/>
      <c r="H16" s="18" t="inlineStr"/>
    </row>
    <row r="17" ht="30" customHeight="1">
      <c r="A17" s="18" t="inlineStr"/>
      <c r="B17" s="18" t="inlineStr"/>
      <c r="C17" s="18" t="inlineStr"/>
      <c r="D17" s="18" t="inlineStr"/>
      <c r="E17" s="18" t="inlineStr"/>
      <c r="F17" s="19" t="inlineStr"/>
      <c r="G17" s="18" t="inlineStr"/>
      <c r="H17" s="18" t="inlineStr"/>
    </row>
    <row r="18" ht="30" customHeight="1">
      <c r="A18" s="18" t="inlineStr"/>
      <c r="B18" s="18" t="inlineStr"/>
      <c r="C18" s="18" t="inlineStr"/>
      <c r="D18" s="18" t="inlineStr"/>
      <c r="E18" s="18" t="inlineStr"/>
      <c r="F18" s="19" t="inlineStr"/>
      <c r="G18" s="18" t="inlineStr"/>
      <c r="H18" s="18" t="inlineStr"/>
    </row>
    <row r="19" ht="30" customHeight="1">
      <c r="A19" s="18" t="inlineStr"/>
      <c r="B19" s="18" t="inlineStr"/>
      <c r="C19" s="18" t="inlineStr"/>
      <c r="D19" s="18" t="inlineStr"/>
      <c r="E19" s="18" t="inlineStr"/>
      <c r="F19" s="19" t="inlineStr"/>
      <c r="G19" s="18" t="inlineStr"/>
      <c r="H19" s="18" t="inlineStr"/>
    </row>
    <row r="20" ht="30" customHeight="1">
      <c r="A20" s="18" t="inlineStr"/>
      <c r="B20" s="18" t="inlineStr"/>
      <c r="C20" s="18" t="inlineStr"/>
      <c r="D20" s="18" t="inlineStr"/>
      <c r="E20" s="18" t="inlineStr"/>
      <c r="F20" s="19" t="inlineStr"/>
      <c r="G20" s="18" t="inlineStr"/>
      <c r="H20" s="18" t="inlineStr"/>
    </row>
    <row r="21" ht="30" customHeight="1">
      <c r="A21" s="18" t="inlineStr"/>
      <c r="B21" s="18" t="inlineStr"/>
      <c r="C21" s="18" t="inlineStr"/>
      <c r="D21" s="18" t="inlineStr"/>
      <c r="E21" s="18" t="inlineStr"/>
      <c r="F21" s="19" t="inlineStr"/>
      <c r="G21" s="18" t="inlineStr"/>
      <c r="H21" s="18" t="inlineStr"/>
    </row>
    <row r="22" ht="30" customHeight="1">
      <c r="A22" s="18" t="inlineStr"/>
      <c r="B22" s="18" t="inlineStr"/>
      <c r="C22" s="18" t="inlineStr"/>
      <c r="D22" s="18" t="inlineStr"/>
      <c r="E22" s="18" t="inlineStr"/>
      <c r="F22" s="19" t="inlineStr"/>
      <c r="G22" s="18" t="inlineStr"/>
      <c r="H22" s="18" t="inlineStr"/>
    </row>
    <row r="23" ht="30" customHeight="1">
      <c r="A23" s="18" t="inlineStr"/>
      <c r="B23" s="18" t="inlineStr"/>
      <c r="C23" s="18" t="inlineStr"/>
      <c r="D23" s="18" t="inlineStr"/>
      <c r="E23" s="18" t="inlineStr"/>
      <c r="F23" s="19" t="inlineStr"/>
      <c r="G23" s="18" t="inlineStr"/>
      <c r="H23" s="18" t="inlineStr"/>
    </row>
  </sheetData>
  <autoFilter ref="A1:H23"/>
  <conditionalFormatting sqref="F2:F23">
    <cfRule type="expression" priority="1" dxfId="1">
      <formula>AND(F2&lt;&gt;"",F2&lt;TODAY(),G2&lt;&gt;"Delivered")</formula>
    </cfRule>
  </conditionalFormatting>
  <dataValidations count="2">
    <dataValidation sqref="C2:C23" showDropDown="0" showInputMessage="0" showErrorMessage="0" allowBlank="1" type="list">
      <formula1>"Inbound,Outbound"</formula1>
    </dataValidation>
    <dataValidation sqref="G2:G23" showDropDown="0" showInputMessage="0" showErrorMessage="0" allowBlank="1" type="list">
      <formula1>"On track,At risk,Late,Delivered"</formula1>
    </dataValidation>
  </dataValidations>
  <pageMargins left="0.4" right="0.4" top="0.6" bottom="0.6" header="0.5" footer="0.5"/>
  <pageSetup orientation="landscape" fitToHeight="0" fitToWidth="1"/>
  <headerFooter>
    <oddHeader/>
    <oddFooter>&amp;L&amp;"Consolas"&amp;8 A free tool from The Honest Programme  ·  alkarakas.com&amp;R&amp;8 Page &amp;P of &amp;N</oddFooter>
    <evenHeader/>
    <evenFooter/>
    <firstHeader/>
    <firstFooter/>
  </headerFooter>
</worksheet>
</file>

<file path=xl/worksheets/sheet8.xml><?xml version="1.0" encoding="utf-8"?>
<worksheet xmlns="http://schemas.openxmlformats.org/spreadsheetml/2006/main">
  <sheetPr>
    <outlinePr summaryBelow="1" summaryRight="1"/>
    <pageSetUpPr fitToPage="1"/>
  </sheetPr>
  <dimension ref="A1:H23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8" customWidth="1" min="1" max="1"/>
    <col width="46" customWidth="1" min="2" max="2"/>
    <col width="14" customWidth="1" min="3" max="3"/>
    <col width="13" customWidth="1" min="4" max="4"/>
    <col width="13" customWidth="1" min="5" max="5"/>
    <col width="11" customWidth="1" min="6" max="6"/>
    <col width="14" customWidth="1" min="7" max="7"/>
    <col width="34" customWidth="1" min="8" max="8"/>
  </cols>
  <sheetData>
    <row r="1" ht="30" customHeight="1">
      <c r="A1" s="17" t="inlineStr">
        <is>
          <t>ID</t>
        </is>
      </c>
      <c r="B1" s="17" t="inlineStr">
        <is>
          <t>Action</t>
        </is>
      </c>
      <c r="C1" s="17" t="inlineStr">
        <is>
          <t>Owner</t>
        </is>
      </c>
      <c r="D1" s="17" t="inlineStr">
        <is>
          <t>Raised</t>
        </is>
      </c>
      <c r="E1" s="17" t="inlineStr">
        <is>
          <t>Due</t>
        </is>
      </c>
      <c r="F1" s="17" t="inlineStr">
        <is>
          <t>Priority</t>
        </is>
      </c>
      <c r="G1" s="17" t="inlineStr">
        <is>
          <t>Status</t>
        </is>
      </c>
      <c r="H1" s="17" t="inlineStr">
        <is>
          <t>Notes</t>
        </is>
      </c>
    </row>
    <row r="2" ht="30" customHeight="1">
      <c r="A2" s="18" t="inlineStr">
        <is>
          <t>AC-01</t>
        </is>
      </c>
      <c r="B2" s="18" t="inlineStr">
        <is>
          <t>Draft and circulate the Definition of Done for client sign-off</t>
        </is>
      </c>
      <c r="C2" s="18" t="inlineStr">
        <is>
          <t>PM</t>
        </is>
      </c>
      <c r="D2" s="19" t="n">
        <v>46183</v>
      </c>
      <c r="E2" s="19" t="n">
        <v>46157</v>
      </c>
      <c r="F2" s="18" t="inlineStr">
        <is>
          <t>High</t>
        </is>
      </c>
      <c r="G2" s="18" t="inlineStr">
        <is>
          <t>In progress</t>
        </is>
      </c>
      <c r="H2" s="18" t="inlineStr">
        <is>
          <t>Use the DoD template</t>
        </is>
      </c>
    </row>
    <row r="3" ht="30" customHeight="1">
      <c r="A3" s="18" t="inlineStr">
        <is>
          <t>AC-02</t>
        </is>
      </c>
      <c r="B3" s="18" t="inlineStr">
        <is>
          <t>Stand up the CI pipeline and seeded test database</t>
        </is>
      </c>
      <c r="C3" s="18" t="inlineStr">
        <is>
          <t>DevOps lead</t>
        </is>
      </c>
      <c r="D3" s="19" t="n">
        <v>46185</v>
      </c>
      <c r="E3" s="19" t="n">
        <v>46285</v>
      </c>
      <c r="F3" s="18" t="inlineStr">
        <is>
          <t>Medium</t>
        </is>
      </c>
      <c r="G3" s="18" t="inlineStr">
        <is>
          <t>Open</t>
        </is>
      </c>
      <c r="H3" s="18" t="inlineStr"/>
    </row>
    <row r="4" ht="30" customHeight="1">
      <c r="A4" s="18" t="inlineStr"/>
      <c r="B4" s="18" t="inlineStr"/>
      <c r="C4" s="18" t="inlineStr"/>
      <c r="D4" s="19" t="inlineStr"/>
      <c r="E4" s="19" t="inlineStr"/>
      <c r="F4" s="18" t="inlineStr"/>
      <c r="G4" s="18" t="inlineStr"/>
      <c r="H4" s="18" t="inlineStr"/>
    </row>
    <row r="5" ht="30" customHeight="1">
      <c r="A5" s="18" t="inlineStr"/>
      <c r="B5" s="18" t="inlineStr"/>
      <c r="C5" s="18" t="inlineStr"/>
      <c r="D5" s="19" t="inlineStr"/>
      <c r="E5" s="19" t="inlineStr"/>
      <c r="F5" s="18" t="inlineStr"/>
      <c r="G5" s="18" t="inlineStr"/>
      <c r="H5" s="18" t="inlineStr"/>
    </row>
    <row r="6" ht="30" customHeight="1">
      <c r="A6" s="18" t="inlineStr"/>
      <c r="B6" s="18" t="inlineStr"/>
      <c r="C6" s="18" t="inlineStr"/>
      <c r="D6" s="19" t="inlineStr"/>
      <c r="E6" s="19" t="inlineStr"/>
      <c r="F6" s="18" t="inlineStr"/>
      <c r="G6" s="18" t="inlineStr"/>
      <c r="H6" s="18" t="inlineStr"/>
    </row>
    <row r="7" ht="30" customHeight="1">
      <c r="A7" s="18" t="inlineStr"/>
      <c r="B7" s="18" t="inlineStr"/>
      <c r="C7" s="18" t="inlineStr"/>
      <c r="D7" s="19" t="inlineStr"/>
      <c r="E7" s="19" t="inlineStr"/>
      <c r="F7" s="18" t="inlineStr"/>
      <c r="G7" s="18" t="inlineStr"/>
      <c r="H7" s="18" t="inlineStr"/>
    </row>
    <row r="8" ht="30" customHeight="1">
      <c r="A8" s="18" t="inlineStr"/>
      <c r="B8" s="18" t="inlineStr"/>
      <c r="C8" s="18" t="inlineStr"/>
      <c r="D8" s="19" t="inlineStr"/>
      <c r="E8" s="19" t="inlineStr"/>
      <c r="F8" s="18" t="inlineStr"/>
      <c r="G8" s="18" t="inlineStr"/>
      <c r="H8" s="18" t="inlineStr"/>
    </row>
    <row r="9" ht="30" customHeight="1">
      <c r="A9" s="18" t="inlineStr"/>
      <c r="B9" s="18" t="inlineStr"/>
      <c r="C9" s="18" t="inlineStr"/>
      <c r="D9" s="19" t="inlineStr"/>
      <c r="E9" s="19" t="inlineStr"/>
      <c r="F9" s="18" t="inlineStr"/>
      <c r="G9" s="18" t="inlineStr"/>
      <c r="H9" s="18" t="inlineStr"/>
    </row>
    <row r="10" ht="30" customHeight="1">
      <c r="A10" s="18" t="inlineStr"/>
      <c r="B10" s="18" t="inlineStr"/>
      <c r="C10" s="18" t="inlineStr"/>
      <c r="D10" s="19" t="inlineStr"/>
      <c r="E10" s="19" t="inlineStr"/>
      <c r="F10" s="18" t="inlineStr"/>
      <c r="G10" s="18" t="inlineStr"/>
      <c r="H10" s="18" t="inlineStr"/>
    </row>
    <row r="11" ht="30" customHeight="1">
      <c r="A11" s="18" t="inlineStr"/>
      <c r="B11" s="18" t="inlineStr"/>
      <c r="C11" s="18" t="inlineStr"/>
      <c r="D11" s="19" t="inlineStr"/>
      <c r="E11" s="19" t="inlineStr"/>
      <c r="F11" s="18" t="inlineStr"/>
      <c r="G11" s="18" t="inlineStr"/>
      <c r="H11" s="18" t="inlineStr"/>
    </row>
    <row r="12" ht="30" customHeight="1">
      <c r="A12" s="18" t="inlineStr"/>
      <c r="B12" s="18" t="inlineStr"/>
      <c r="C12" s="18" t="inlineStr"/>
      <c r="D12" s="19" t="inlineStr"/>
      <c r="E12" s="19" t="inlineStr"/>
      <c r="F12" s="18" t="inlineStr"/>
      <c r="G12" s="18" t="inlineStr"/>
      <c r="H12" s="18" t="inlineStr"/>
    </row>
    <row r="13" ht="30" customHeight="1">
      <c r="A13" s="18" t="inlineStr"/>
      <c r="B13" s="18" t="inlineStr"/>
      <c r="C13" s="18" t="inlineStr"/>
      <c r="D13" s="19" t="inlineStr"/>
      <c r="E13" s="19" t="inlineStr"/>
      <c r="F13" s="18" t="inlineStr"/>
      <c r="G13" s="18" t="inlineStr"/>
      <c r="H13" s="18" t="inlineStr"/>
    </row>
    <row r="14" ht="30" customHeight="1">
      <c r="A14" s="18" t="inlineStr"/>
      <c r="B14" s="18" t="inlineStr"/>
      <c r="C14" s="18" t="inlineStr"/>
      <c r="D14" s="19" t="inlineStr"/>
      <c r="E14" s="19" t="inlineStr"/>
      <c r="F14" s="18" t="inlineStr"/>
      <c r="G14" s="18" t="inlineStr"/>
      <c r="H14" s="18" t="inlineStr"/>
    </row>
    <row r="15" ht="30" customHeight="1">
      <c r="A15" s="18" t="inlineStr"/>
      <c r="B15" s="18" t="inlineStr"/>
      <c r="C15" s="18" t="inlineStr"/>
      <c r="D15" s="19" t="inlineStr"/>
      <c r="E15" s="19" t="inlineStr"/>
      <c r="F15" s="18" t="inlineStr"/>
      <c r="G15" s="18" t="inlineStr"/>
      <c r="H15" s="18" t="inlineStr"/>
    </row>
    <row r="16" ht="30" customHeight="1">
      <c r="A16" s="18" t="inlineStr"/>
      <c r="B16" s="18" t="inlineStr"/>
      <c r="C16" s="18" t="inlineStr"/>
      <c r="D16" s="19" t="inlineStr"/>
      <c r="E16" s="19" t="inlineStr"/>
      <c r="F16" s="18" t="inlineStr"/>
      <c r="G16" s="18" t="inlineStr"/>
      <c r="H16" s="18" t="inlineStr"/>
    </row>
    <row r="17" ht="30" customHeight="1">
      <c r="A17" s="18" t="inlineStr"/>
      <c r="B17" s="18" t="inlineStr"/>
      <c r="C17" s="18" t="inlineStr"/>
      <c r="D17" s="19" t="inlineStr"/>
      <c r="E17" s="19" t="inlineStr"/>
      <c r="F17" s="18" t="inlineStr"/>
      <c r="G17" s="18" t="inlineStr"/>
      <c r="H17" s="18" t="inlineStr"/>
    </row>
    <row r="18" ht="30" customHeight="1">
      <c r="A18" s="18" t="inlineStr"/>
      <c r="B18" s="18" t="inlineStr"/>
      <c r="C18" s="18" t="inlineStr"/>
      <c r="D18" s="19" t="inlineStr"/>
      <c r="E18" s="19" t="inlineStr"/>
      <c r="F18" s="18" t="inlineStr"/>
      <c r="G18" s="18" t="inlineStr"/>
      <c r="H18" s="18" t="inlineStr"/>
    </row>
    <row r="19" ht="30" customHeight="1">
      <c r="A19" s="18" t="inlineStr"/>
      <c r="B19" s="18" t="inlineStr"/>
      <c r="C19" s="18" t="inlineStr"/>
      <c r="D19" s="19" t="inlineStr"/>
      <c r="E19" s="19" t="inlineStr"/>
      <c r="F19" s="18" t="inlineStr"/>
      <c r="G19" s="18" t="inlineStr"/>
      <c r="H19" s="18" t="inlineStr"/>
    </row>
    <row r="20" ht="30" customHeight="1">
      <c r="A20" s="18" t="inlineStr"/>
      <c r="B20" s="18" t="inlineStr"/>
      <c r="C20" s="18" t="inlineStr"/>
      <c r="D20" s="19" t="inlineStr"/>
      <c r="E20" s="19" t="inlineStr"/>
      <c r="F20" s="18" t="inlineStr"/>
      <c r="G20" s="18" t="inlineStr"/>
      <c r="H20" s="18" t="inlineStr"/>
    </row>
    <row r="21" ht="30" customHeight="1">
      <c r="A21" s="18" t="inlineStr"/>
      <c r="B21" s="18" t="inlineStr"/>
      <c r="C21" s="18" t="inlineStr"/>
      <c r="D21" s="19" t="inlineStr"/>
      <c r="E21" s="19" t="inlineStr"/>
      <c r="F21" s="18" t="inlineStr"/>
      <c r="G21" s="18" t="inlineStr"/>
      <c r="H21" s="18" t="inlineStr"/>
    </row>
    <row r="22" ht="30" customHeight="1">
      <c r="A22" s="18" t="inlineStr"/>
      <c r="B22" s="18" t="inlineStr"/>
      <c r="C22" s="18" t="inlineStr"/>
      <c r="D22" s="19" t="inlineStr"/>
      <c r="E22" s="19" t="inlineStr"/>
      <c r="F22" s="18" t="inlineStr"/>
      <c r="G22" s="18" t="inlineStr"/>
      <c r="H22" s="18" t="inlineStr"/>
    </row>
    <row r="23" ht="30" customHeight="1">
      <c r="A23" s="18" t="inlineStr"/>
      <c r="B23" s="18" t="inlineStr"/>
      <c r="C23" s="18" t="inlineStr"/>
      <c r="D23" s="19" t="inlineStr"/>
      <c r="E23" s="19" t="inlineStr"/>
      <c r="F23" s="18" t="inlineStr"/>
      <c r="G23" s="18" t="inlineStr"/>
      <c r="H23" s="18" t="inlineStr"/>
    </row>
  </sheetData>
  <autoFilter ref="A1:H23"/>
  <conditionalFormatting sqref="E2:E23">
    <cfRule type="expression" priority="1" dxfId="1">
      <formula>AND(E2&lt;&gt;"",E2&lt;TODAY(),G2&lt;&gt;"Done")</formula>
    </cfRule>
  </conditionalFormatting>
  <dataValidations count="2">
    <dataValidation sqref="F2:F23" showDropDown="0" showInputMessage="0" showErrorMessage="0" allowBlank="1" type="list">
      <formula1>"Low,Medium,High"</formula1>
    </dataValidation>
    <dataValidation sqref="G2:G23" showDropDown="0" showInputMessage="0" showErrorMessage="0" allowBlank="1" type="list">
      <formula1>"Open,In progress,Done"</formula1>
    </dataValidation>
  </dataValidations>
  <pageMargins left="0.4" right="0.4" top="0.6" bottom="0.6" header="0.5" footer="0.5"/>
  <pageSetup orientation="landscape" fitToHeight="0" fitToWidth="1"/>
  <headerFooter>
    <oddHeader/>
    <oddFooter>&amp;L&amp;"Consolas"&amp;8 A free tool from The Honest Programme  ·  alkarakas.com&amp;R&amp;8 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2026-06-25T01:49:31Z</dcterms:created>
  <dcterms:modified xmlns:dcterms="http://purl.org/dc/terms/" xmlns:xsi="http://www.w3.org/2001/XMLSchema-instance" xsi:type="dcterms:W3CDTF">2026-06-25T01:49:31Z</dcterms:modified>
</cp:coreProperties>
</file>